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OJEKTY\21060 EPC pro NRB\01 DĚČÍN\05 PŘÍPRAVA A ORGANIZACE VZ\02 VZD ZD\příprava Doplnění\Aquapark\"/>
    </mc:Choice>
  </mc:AlternateContent>
  <bookViews>
    <workbookView xWindow="0" yWindow="0" windowWidth="28800" windowHeight="11985"/>
  </bookViews>
  <sheets>
    <sheet name="Osvětlení" sheetId="2" r:id="rId1"/>
    <sheet name="Osvětlení z dotazníku" sheetId="6" r:id="rId2"/>
    <sheet name="Otopná soustava" sheetId="5" r:id="rId3"/>
    <sheet name="Spotřebiče vody" sheetId="4" r:id="rId4"/>
    <sheet name="VZT" sheetId="7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_DATA__">#REF!</definedName>
    <definedName name="__MAIN__">#REF!</definedName>
    <definedName name="_xlnm._FilterDatabase" localSheetId="0" hidden="1">Osvětlení!#REF!</definedName>
    <definedName name="_Order1" hidden="1">0</definedName>
    <definedName name="_Order2" hidden="1">0</definedName>
    <definedName name="a" localSheetId="0" hidden="1">{"'List1'!$A$1:$J$73"}</definedName>
    <definedName name="a" hidden="1">{"'List1'!$A$1:$J$73"}</definedName>
    <definedName name="AccessDatabase" hidden="1">"C:\Marek\ex - nab99\Czg 990.mdb"</definedName>
    <definedName name="cenik">[1]produkty!$3:$1014</definedName>
    <definedName name="ceny" localSheetId="0" hidden="1">{"'List1'!$A$1:$J$73"}</definedName>
    <definedName name="ceny" hidden="1">{"'List1'!$A$1:$J$73"}</definedName>
    <definedName name="cisloobjektu">'[2]Krycí list'!$A$4</definedName>
    <definedName name="d" localSheetId="0" hidden="1">{"'List1'!$A$1:$J$73"}</definedName>
    <definedName name="d" hidden="1">{"'List1'!$A$1:$J$73"}</definedName>
    <definedName name="DPH">[3]Financování!$C$6</definedName>
    <definedName name="eC_Rekapitulace">#REF!</definedName>
    <definedName name="EUR">'[4] kursy'!$G$3</definedName>
    <definedName name="euroCALC">#REF!</definedName>
    <definedName name="fghjhg">'[5]Krycí list'!$A$4</definedName>
    <definedName name="GBP">'[4] kursy'!$G$4</definedName>
    <definedName name="HTML_CodePage" hidden="1">1250</definedName>
    <definedName name="HTML_Control" localSheetId="0" hidden="1">{"'List1'!$A$1:$J$73"}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localSheetId="0" hidden="1">{"'List1'!$A$1:$J$73"}</definedName>
    <definedName name="kk" hidden="1">{"'List1'!$A$1:$J$73"}</definedName>
    <definedName name="Koef">[3]Financování!$F$32</definedName>
    <definedName name="kriterium1">#REF!</definedName>
    <definedName name="nazevobjektu">'[2]Krycí list'!$C$4</definedName>
    <definedName name="POTR" localSheetId="0" hidden="1">{"'List1'!$A$1:$J$73"}</definedName>
    <definedName name="POTR" hidden="1">{"'List1'!$A$1:$J$73"}</definedName>
    <definedName name="potr.větve" localSheetId="0" hidden="1">{"'List1'!$A$1:$J$73"}</definedName>
    <definedName name="potr.větve" hidden="1">{"'List1'!$A$1:$J$73"}</definedName>
    <definedName name="SE" localSheetId="0" hidden="1">{"'List1'!$A$1:$J$73"}</definedName>
    <definedName name="SE" hidden="1">{"'List1'!$A$1:$J$73"}</definedName>
    <definedName name="soupis1" localSheetId="0" hidden="1">{"'List1'!$A$1:$J$73"}</definedName>
    <definedName name="soupis1" hidden="1">{"'List1'!$A$1:$J$73"}</definedName>
    <definedName name="USD">'[4] kursy'!$G$5</definedName>
    <definedName name="USP" localSheetId="0" hidden="1">{"'List1'!$A$1:$J$73"}</definedName>
    <definedName name="USP" hidden="1">{"'List1'!$A$1:$J$73"}</definedName>
    <definedName name="V.Č.30103" localSheetId="0" hidden="1">{"'List1'!$A$1:$J$73"}</definedName>
    <definedName name="V.Č.30103" hidden="1">{"'List1'!$A$1:$J$73"}</definedName>
    <definedName name="whefuigf">'[5]Krycí list'!$C$4</definedName>
    <definedName name="wrn.Tisk." localSheetId="0" hidden="1">{#N/A,#N/A,FALSE,"Nabídka";#N/A,#N/A,FALSE,"Specifikace"}</definedName>
    <definedName name="wrn.Tisk." hidden="1">{#N/A,#N/A,FALSE,"Nabídka";#N/A,#N/A,FALSE,"Specifikace"}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1" i="2" l="1"/>
  <c r="G41" i="2"/>
  <c r="G26" i="2"/>
  <c r="J26" i="2" s="1"/>
  <c r="G7" i="2" l="1"/>
  <c r="J7" i="2" s="1"/>
  <c r="D44" i="2" l="1"/>
  <c r="K14" i="7" l="1"/>
  <c r="K13" i="7"/>
  <c r="K12" i="7"/>
  <c r="K11" i="7"/>
  <c r="K10" i="7"/>
  <c r="K9" i="7"/>
  <c r="K8" i="7"/>
  <c r="K7" i="7"/>
  <c r="K6" i="7"/>
  <c r="K5" i="7"/>
  <c r="D17" i="4"/>
  <c r="C17" i="4"/>
  <c r="K16" i="7" l="1"/>
  <c r="G20" i="2"/>
  <c r="J20" i="2" s="1"/>
  <c r="G35" i="2" l="1"/>
  <c r="J35" i="2" s="1"/>
  <c r="G16" i="2"/>
  <c r="J16" i="2" s="1"/>
  <c r="G24" i="2" l="1"/>
  <c r="J24" i="2" s="1"/>
  <c r="G25" i="2"/>
  <c r="J25" i="2" s="1"/>
  <c r="G27" i="2"/>
  <c r="J27" i="2" s="1"/>
  <c r="G28" i="2"/>
  <c r="J28" i="2" s="1"/>
  <c r="G29" i="2"/>
  <c r="J29" i="2" s="1"/>
  <c r="G30" i="2"/>
  <c r="J30" i="2" s="1"/>
  <c r="G31" i="2"/>
  <c r="J31" i="2" s="1"/>
  <c r="G32" i="2"/>
  <c r="J32" i="2" s="1"/>
  <c r="G33" i="2"/>
  <c r="J33" i="2" s="1"/>
  <c r="G34" i="2"/>
  <c r="J34" i="2" s="1"/>
  <c r="G36" i="2"/>
  <c r="J36" i="2" s="1"/>
  <c r="G37" i="2"/>
  <c r="J37" i="2" s="1"/>
  <c r="G38" i="2"/>
  <c r="J38" i="2" s="1"/>
  <c r="G39" i="2"/>
  <c r="J39" i="2" s="1"/>
  <c r="G40" i="2"/>
  <c r="J40" i="2" s="1"/>
  <c r="G43" i="2"/>
  <c r="J43" i="2" s="1"/>
  <c r="G13" i="2" l="1"/>
  <c r="J13" i="2" s="1"/>
  <c r="G23" i="2" l="1"/>
  <c r="J23" i="2" s="1"/>
  <c r="G22" i="2"/>
  <c r="J22" i="2" s="1"/>
  <c r="G21" i="2"/>
  <c r="J21" i="2" s="1"/>
  <c r="G19" i="2"/>
  <c r="J19" i="2" s="1"/>
  <c r="G18" i="2"/>
  <c r="J18" i="2" s="1"/>
  <c r="G17" i="2"/>
  <c r="J17" i="2" s="1"/>
  <c r="G15" i="2"/>
  <c r="J15" i="2" s="1"/>
  <c r="G14" i="2"/>
  <c r="J14" i="2" s="1"/>
  <c r="G12" i="2"/>
  <c r="J12" i="2" s="1"/>
  <c r="G11" i="2"/>
  <c r="J11" i="2" s="1"/>
  <c r="G10" i="2"/>
  <c r="J10" i="2" s="1"/>
  <c r="G9" i="2"/>
  <c r="J9" i="2" s="1"/>
  <c r="G8" i="2"/>
  <c r="J8" i="2" s="1"/>
  <c r="J44" i="2" l="1"/>
</calcChain>
</file>

<file path=xl/sharedStrings.xml><?xml version="1.0" encoding="utf-8"?>
<sst xmlns="http://schemas.openxmlformats.org/spreadsheetml/2006/main" count="467" uniqueCount="227">
  <si>
    <t>Navrhované řešení</t>
  </si>
  <si>
    <t>typ svítidla</t>
  </si>
  <si>
    <t>množství svítidel</t>
  </si>
  <si>
    <t>příkon zdroje</t>
  </si>
  <si>
    <t>ztráty</t>
  </si>
  <si>
    <t>celkový příkon svítidla vč. předřadníku</t>
  </si>
  <si>
    <t>definovaná délka užívání</t>
  </si>
  <si>
    <t>soudobost všech svítidel</t>
  </si>
  <si>
    <t>spotřeba el. energie</t>
  </si>
  <si>
    <t>nový typ svítidla</t>
  </si>
  <si>
    <t>nové množství svítidel</t>
  </si>
  <si>
    <t>nový příkon celkem</t>
  </si>
  <si>
    <t>úspora vlivem regulace svítidel</t>
  </si>
  <si>
    <t xml:space="preserve">nová spotřeba el. energie </t>
  </si>
  <si>
    <t>úspora el. energie</t>
  </si>
  <si>
    <t>úspora nákladů na el. energii</t>
  </si>
  <si>
    <t>ks</t>
  </si>
  <si>
    <t>W</t>
  </si>
  <si>
    <t>%</t>
  </si>
  <si>
    <t xml:space="preserve"> h/rok</t>
  </si>
  <si>
    <t>kWh/rok</t>
  </si>
  <si>
    <t>Kč s DPH/rok</t>
  </si>
  <si>
    <t>WC</t>
  </si>
  <si>
    <t>CELKEM</t>
  </si>
  <si>
    <t>Referenční stav</t>
  </si>
  <si>
    <t>místnost / prostor</t>
  </si>
  <si>
    <t>sprchy</t>
  </si>
  <si>
    <t>pisoáry</t>
  </si>
  <si>
    <t>VYUŽITÍ VODY</t>
  </si>
  <si>
    <t>Typ zařízení</t>
  </si>
  <si>
    <t>páková baterie</t>
  </si>
  <si>
    <t xml:space="preserve">s oddělenou nádržkou </t>
  </si>
  <si>
    <t>kombi</t>
  </si>
  <si>
    <t>manuální splachování</t>
  </si>
  <si>
    <t>splachování na čidlo</t>
  </si>
  <si>
    <t>tlačítko</t>
  </si>
  <si>
    <t>Jaký podíl na spotřebě studené vody má teplá voda (odhad v %)?</t>
  </si>
  <si>
    <t>Jsou TRV funkční? (ANO/NE)</t>
  </si>
  <si>
    <t>Rok instalace TRV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</si>
  <si>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</si>
  <si>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Počet otopných těles</t>
  </si>
  <si>
    <t>Kdo zajišťuje obsluhu řídicího systému?</t>
  </si>
  <si>
    <t xml:space="preserve">Kdo zajišťuje regulaci otopné soustavy? 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</si>
  <si>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</si>
  <si>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Zdroj tepla (zásobování teplem, vlastní kotelna, …)</t>
  </si>
  <si>
    <t>OTOPNÁ SOUSTAVA</t>
  </si>
  <si>
    <t>Počet topných větví (topných okruhů)</t>
  </si>
  <si>
    <t>Převzato z dotazníku</t>
  </si>
  <si>
    <t>Prostor, který je osvětlován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</si>
  <si>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</si>
  <si>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</si>
  <si>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</si>
  <si>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</si>
  <si>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t>WC (toalety)</t>
  </si>
  <si>
    <t>Ano</t>
  </si>
  <si>
    <t>Rozdělení spotřeby elektřiny - odhad</t>
  </si>
  <si>
    <t>způsob využití</t>
  </si>
  <si>
    <t>% z celkové spotřeby</t>
  </si>
  <si>
    <t>osvětlení</t>
  </si>
  <si>
    <t>vzduchotechnika</t>
  </si>
  <si>
    <t>chlazení</t>
  </si>
  <si>
    <t>příprava teplé vody</t>
  </si>
  <si>
    <t>kuchyňské spotřebiče</t>
  </si>
  <si>
    <t>…. (příp. doplňte další)</t>
  </si>
  <si>
    <t>výlevka</t>
  </si>
  <si>
    <t>kuchyň</t>
  </si>
  <si>
    <t>……</t>
  </si>
  <si>
    <t>Aquapark</t>
  </si>
  <si>
    <t>Osvětelní z dotazníku</t>
  </si>
  <si>
    <t>TČ+CZT (málov yužívané)</t>
  </si>
  <si>
    <t>Počet topných větví (topných okruhů) venkovní</t>
  </si>
  <si>
    <t>2001, 2002, 2007</t>
  </si>
  <si>
    <t>MaR, strojník</t>
  </si>
  <si>
    <t>ELEKTŘINA A OSVĚTLENÍ</t>
  </si>
  <si>
    <t>technologie</t>
  </si>
  <si>
    <t>plavecká hala</t>
  </si>
  <si>
    <t>Halogen  150 W</t>
  </si>
  <si>
    <t>LED Halogen 98 W</t>
  </si>
  <si>
    <t>Výbojky  240 W</t>
  </si>
  <si>
    <t>Melissa LED 20 W</t>
  </si>
  <si>
    <t>Zářivky 1x36 W</t>
  </si>
  <si>
    <t>plavecká hala - PLAVČÍK</t>
  </si>
  <si>
    <t>Zářivky 2x36 W</t>
  </si>
  <si>
    <t>plavecká hala - PL.ŠK.</t>
  </si>
  <si>
    <t>spol. sprchy</t>
  </si>
  <si>
    <t>LED svítidla 120 cm</t>
  </si>
  <si>
    <t>Zářivky 1x18 W</t>
  </si>
  <si>
    <t>spol. šatny</t>
  </si>
  <si>
    <t>zrcadla</t>
  </si>
  <si>
    <t>LED svítidla 20 W</t>
  </si>
  <si>
    <t>recepce</t>
  </si>
  <si>
    <t>invalidní šatna</t>
  </si>
  <si>
    <t>skupinové šatny</t>
  </si>
  <si>
    <t>úklidovka na spol. šatnách</t>
  </si>
  <si>
    <t>mokrá restaurace</t>
  </si>
  <si>
    <t>bar</t>
  </si>
  <si>
    <t>suchá restaurace</t>
  </si>
  <si>
    <t>Zářivky 2x26 W</t>
  </si>
  <si>
    <t>kuchyň 1</t>
  </si>
  <si>
    <t>kuchyň 2</t>
  </si>
  <si>
    <t>Zářivky 3x36 W</t>
  </si>
  <si>
    <t>Zářivky 1x58 W</t>
  </si>
  <si>
    <t>u myčky</t>
  </si>
  <si>
    <t>u lednic</t>
  </si>
  <si>
    <t>chodba u schodiště</t>
  </si>
  <si>
    <t>WC kuchyně</t>
  </si>
  <si>
    <t>Zářivky 1x22 W</t>
  </si>
  <si>
    <t>úklid recepce</t>
  </si>
  <si>
    <t>WC invalidní recepce</t>
  </si>
  <si>
    <t>WC muži recepce</t>
  </si>
  <si>
    <t>WC ženy recepce</t>
  </si>
  <si>
    <t>tělocvična</t>
  </si>
  <si>
    <t>restaurace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</si>
  <si>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</si>
  <si>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</si>
  <si>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</si>
  <si>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zářivková svítidla</t>
  </si>
  <si>
    <t>žároková svítidla</t>
  </si>
  <si>
    <t>výbojková svítidla</t>
  </si>
  <si>
    <t>zářivky 1x36 W</t>
  </si>
  <si>
    <t>žárovky 40 W</t>
  </si>
  <si>
    <t>výbojky 150 W</t>
  </si>
  <si>
    <t>zářivky 2x36 W</t>
  </si>
  <si>
    <t>žárovky 60 W</t>
  </si>
  <si>
    <t>apod.</t>
  </si>
  <si>
    <t>zářivky 3x36 W</t>
  </si>
  <si>
    <t>žárovky 100 W</t>
  </si>
  <si>
    <t>zářivky 4x36 W</t>
  </si>
  <si>
    <t>zářivky 4x18 W</t>
  </si>
  <si>
    <t>zářivky 2x58 W</t>
  </si>
  <si>
    <t>Rozdělení spotřeby vody - odhad</t>
  </si>
  <si>
    <t>procesní vody</t>
  </si>
  <si>
    <t>pitná voda</t>
  </si>
  <si>
    <t>Hotel</t>
  </si>
  <si>
    <t>Restaurace</t>
  </si>
  <si>
    <t>umyvadla</t>
  </si>
  <si>
    <t>úklid</t>
  </si>
  <si>
    <t>poruchy - úniky</t>
  </si>
  <si>
    <t>Spotřebič HOTEL</t>
  </si>
  <si>
    <t>Počet armatur             na procesní vodu</t>
  </si>
  <si>
    <t>Počet armatur                          na pitnou vodu</t>
  </si>
  <si>
    <t>umyvadla + bojler</t>
  </si>
  <si>
    <t>výlevky</t>
  </si>
  <si>
    <t>Spotřebič                            ZIMNÍ ŠATNY</t>
  </si>
  <si>
    <t>baterie na senzor</t>
  </si>
  <si>
    <t>TEMPOSTOP</t>
  </si>
  <si>
    <t>Spotřebič AUTOMAT, LETNÍ ŠATNY a STÁNEK</t>
  </si>
  <si>
    <t>Počet armatur na procesní vodu vodu</t>
  </si>
  <si>
    <t>umyvadlo s 5l bojlerem</t>
  </si>
  <si>
    <t>klasické kkohoutky</t>
  </si>
  <si>
    <t>Spotřebič HALA SAUNA</t>
  </si>
  <si>
    <t>Spotřebič HALA SUTERÉN</t>
  </si>
  <si>
    <t>Spotřebič HALA ŠATNY</t>
  </si>
  <si>
    <t>ventil na hadici</t>
  </si>
  <si>
    <t>Spotřebič HALA KANCELÁŘE - KUCHYŇKY</t>
  </si>
  <si>
    <t>Spotřebič HALA RECEPCE</t>
  </si>
  <si>
    <t>Spotřebič HALA RESTAURACE</t>
  </si>
  <si>
    <t>VZT systémy (přívod či odvod vzduchu)</t>
  </si>
  <si>
    <t>Označení systému</t>
  </si>
  <si>
    <t>Větrané prostory</t>
  </si>
  <si>
    <t>Způsob větrání
(přívod / odtah / přívod+odtah)</t>
  </si>
  <si>
    <t>Jm. množství vzduchu 
(m3/h)</t>
  </si>
  <si>
    <t>Elektrický příkon 
(kW)</t>
  </si>
  <si>
    <t>Další funkce
(ZZT*, ohřev, chlazení, úprava vlhkosti)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</si>
  <si>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</si>
  <si>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HORNÍ VZT</t>
  </si>
  <si>
    <t>Posilovna</t>
  </si>
  <si>
    <t xml:space="preserve">přívod </t>
  </si>
  <si>
    <t>Šatny společné 2</t>
  </si>
  <si>
    <t>přívod + odtah</t>
  </si>
  <si>
    <t>Šatny sauna</t>
  </si>
  <si>
    <t>Sauna</t>
  </si>
  <si>
    <t>Atrakce</t>
  </si>
  <si>
    <t>DOLNÍ VZT</t>
  </si>
  <si>
    <t>Hala</t>
  </si>
  <si>
    <t>Suterén VZT 9</t>
  </si>
  <si>
    <t>Zázemí VZT 3</t>
  </si>
  <si>
    <t>Restaurace VZT 4</t>
  </si>
  <si>
    <t>Šatny VZT 8</t>
  </si>
  <si>
    <t>* ZZT = systém zpětného získávání tepla</t>
  </si>
  <si>
    <t>Klimatizační (chladicí) systémy</t>
  </si>
  <si>
    <t>Zdroj chladu 
(název, typ, označení)</t>
  </si>
  <si>
    <t>Chlazené prostory</t>
  </si>
  <si>
    <t>Počet venkovních / vnitřních jednotek</t>
  </si>
  <si>
    <t>Chladicí výkon 
(kW)</t>
  </si>
  <si>
    <t>Způsob regulace
(ruční / automatická)</t>
  </si>
  <si>
    <t>ALASKA SAC 11000H</t>
  </si>
  <si>
    <t>Kancelář - účetních</t>
  </si>
  <si>
    <t>1+1</t>
  </si>
  <si>
    <t>DO ovladač</t>
  </si>
  <si>
    <t>SINCLAIR  ASH-09AKPT</t>
  </si>
  <si>
    <t>Kancelář - ředitel</t>
  </si>
  <si>
    <t>FIRSTLINE FAC12407CH-0</t>
  </si>
  <si>
    <t>Kancelář provozních</t>
  </si>
  <si>
    <t>COOLEXPERT KFR-09NG2</t>
  </si>
  <si>
    <t>Kancelář manažerky</t>
  </si>
  <si>
    <t>SINCLAIR  ASH-09BIV</t>
  </si>
  <si>
    <t>Kancelář p.Minaříkové</t>
  </si>
  <si>
    <t>Zasedací místnost</t>
  </si>
  <si>
    <t>SINCLAIR  ASH-13AIMPT</t>
  </si>
  <si>
    <t>Masérna</t>
  </si>
  <si>
    <t>Toshiba RAV-264A8-PE</t>
  </si>
  <si>
    <t>Welnes</t>
  </si>
  <si>
    <t>SAMSUNG AR24NSFPEWQX</t>
  </si>
  <si>
    <t>Restaurace kuchyn</t>
  </si>
  <si>
    <t>SAMSUNG AR18NSFPEWQX</t>
  </si>
  <si>
    <t>Restaurace chodba</t>
  </si>
  <si>
    <t>SAMSUNG  AR12KSWSBWKX</t>
  </si>
  <si>
    <t>EPS</t>
  </si>
  <si>
    <t>SINCLAIR ASH-12AIT</t>
  </si>
  <si>
    <t>Plavčíkárna hala</t>
  </si>
  <si>
    <t>MOBILNÍ KLIMA SINCLAIR</t>
  </si>
  <si>
    <t>Plavčíkárna</t>
  </si>
  <si>
    <t>na zařízení</t>
  </si>
  <si>
    <t xml:space="preserve">MOBILNÍ KLIMA </t>
  </si>
  <si>
    <t>Stánek</t>
  </si>
  <si>
    <t>nezjištěno</t>
  </si>
  <si>
    <t>LED svítidla 120 W</t>
  </si>
  <si>
    <t>kuchyň 3</t>
  </si>
  <si>
    <t>kuchyň 4</t>
  </si>
  <si>
    <t>kuchyň 5</t>
  </si>
  <si>
    <t>Prosím vyplnit</t>
  </si>
  <si>
    <t>V případě, že nesedí počet nebo typ svítidla prosím o zapsaní skutečného stavu</t>
  </si>
  <si>
    <t>poznámky/změny</t>
  </si>
  <si>
    <t>LED RENY 400</t>
  </si>
  <si>
    <t>Halogen 150 W</t>
  </si>
  <si>
    <t>Venkovní osvětlení 25 m bazénu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</si>
</sst>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</cellStyleXfs>
  <cellXfs count="129">
    <xf numFmtId="0" fontId="0" fillId="0" borderId="0" xfId="0"/>
    <xf numFmtId="0" fontId="6" fillId="0" borderId="0" xfId="0" applyFont="1"/>
    <xf numFmtId="0" fontId="7" fillId="0" borderId="0" xfId="0" applyFont="1"/>
    <xf numFmtId="9" fontId="6" fillId="0" borderId="0" xfId="1" applyFont="1"/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6" fillId="0" borderId="4" xfId="0" applyFont="1" applyBorder="1"/>
    <xf numFmtId="0" fontId="6" fillId="0" borderId="5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9" fontId="6" fillId="3" borderId="15" xfId="1" applyFont="1" applyFill="1" applyBorder="1"/>
    <xf numFmtId="3" fontId="6" fillId="0" borderId="0" xfId="0" applyNumberFormat="1" applyFont="1"/>
    <xf numFmtId="0" fontId="6" fillId="3" borderId="16" xfId="0" applyFont="1" applyFill="1" applyBorder="1"/>
    <xf numFmtId="0" fontId="6" fillId="3" borderId="6" xfId="0" applyFont="1" applyFill="1" applyBorder="1"/>
    <xf numFmtId="3" fontId="6" fillId="3" borderId="15" xfId="0" applyNumberFormat="1" applyFont="1" applyFill="1" applyBorder="1"/>
    <xf numFmtId="3" fontId="6" fillId="3" borderId="6" xfId="0" applyNumberFormat="1" applyFont="1" applyFill="1" applyBorder="1"/>
    <xf numFmtId="3" fontId="6" fillId="2" borderId="18" xfId="0" applyNumberFormat="1" applyFont="1" applyFill="1" applyBorder="1"/>
    <xf numFmtId="3" fontId="6" fillId="2" borderId="6" xfId="0" applyNumberFormat="1" applyFont="1" applyFill="1" applyBorder="1"/>
    <xf numFmtId="0" fontId="6" fillId="0" borderId="6" xfId="0" applyFont="1" applyBorder="1"/>
    <xf numFmtId="9" fontId="6" fillId="0" borderId="6" xfId="0" applyNumberFormat="1" applyFont="1" applyBorder="1"/>
    <xf numFmtId="3" fontId="6" fillId="0" borderId="6" xfId="0" applyNumberFormat="1" applyFont="1" applyBorder="1"/>
    <xf numFmtId="0" fontId="8" fillId="0" borderId="20" xfId="0" applyFont="1" applyBorder="1"/>
    <xf numFmtId="0" fontId="8" fillId="0" borderId="21" xfId="0" applyFont="1" applyBorder="1"/>
    <xf numFmtId="3" fontId="8" fillId="2" borderId="21" xfId="0" applyNumberFormat="1" applyFont="1" applyFill="1" applyBorder="1"/>
    <xf numFmtId="3" fontId="8" fillId="0" borderId="21" xfId="0" applyNumberFormat="1" applyFont="1" applyBorder="1"/>
    <xf numFmtId="9" fontId="8" fillId="0" borderId="21" xfId="0" applyNumberFormat="1" applyFont="1" applyBorder="1"/>
    <xf numFmtId="0" fontId="8" fillId="0" borderId="0" xfId="0" applyFont="1"/>
    <xf numFmtId="3" fontId="8" fillId="0" borderId="0" xfId="0" applyNumberFormat="1" applyFont="1"/>
    <xf numFmtId="9" fontId="8" fillId="0" borderId="0" xfId="0" applyNumberFormat="1" applyFont="1"/>
    <xf numFmtId="9" fontId="5" fillId="0" borderId="0" xfId="1" applyFont="1" applyAlignment="1">
      <alignment horizontal="right"/>
    </xf>
    <xf numFmtId="0" fontId="10" fillId="0" borderId="3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6" fillId="0" borderId="23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3" borderId="25" xfId="0" applyFont="1" applyFill="1" applyBorder="1"/>
    <xf numFmtId="0" fontId="6" fillId="3" borderId="15" xfId="0" applyFont="1" applyFill="1" applyBorder="1"/>
    <xf numFmtId="1" fontId="6" fillId="3" borderId="17" xfId="0" applyNumberFormat="1" applyFont="1" applyFill="1" applyBorder="1"/>
    <xf numFmtId="3" fontId="9" fillId="3" borderId="15" xfId="0" applyNumberFormat="1" applyFont="1" applyFill="1" applyBorder="1"/>
    <xf numFmtId="0" fontId="6" fillId="0" borderId="16" xfId="0" applyFont="1" applyBorder="1"/>
    <xf numFmtId="1" fontId="6" fillId="3" borderId="6" xfId="0" applyNumberFormat="1" applyFont="1" applyFill="1" applyBorder="1"/>
    <xf numFmtId="0" fontId="5" fillId="0" borderId="0" xfId="0" applyFont="1"/>
    <xf numFmtId="0" fontId="5" fillId="3" borderId="6" xfId="0" applyFont="1" applyFill="1" applyBorder="1" applyAlignment="1">
      <alignment horizontal="center" vertical="center"/>
    </xf>
    <xf numFmtId="0" fontId="14" fillId="0" borderId="0" xfId="0" applyFont="1"/>
    <xf numFmtId="0" fontId="15" fillId="5" borderId="0" xfId="0" applyFont="1" applyFill="1"/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17" fillId="0" borderId="0" xfId="0" applyFont="1"/>
    <xf numFmtId="0" fontId="6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5" fillId="0" borderId="6" xfId="0" applyFont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3" fillId="4" borderId="6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1" fontId="11" fillId="0" borderId="0" xfId="0" applyNumberFormat="1" applyFont="1"/>
    <xf numFmtId="0" fontId="3" fillId="0" borderId="0" xfId="0" applyFont="1" applyAlignment="1">
      <alignment horizontal="left" indent="1"/>
    </xf>
    <xf numFmtId="1" fontId="11" fillId="0" borderId="27" xfId="0" applyNumberFormat="1" applyFont="1" applyBorder="1"/>
    <xf numFmtId="9" fontId="11" fillId="0" borderId="0" xfId="0" applyNumberFormat="1" applyFont="1" applyAlignment="1">
      <alignment horizontal="right" indent="3"/>
    </xf>
    <xf numFmtId="0" fontId="5" fillId="0" borderId="26" xfId="0" applyFont="1" applyBorder="1" applyAlignment="1">
      <alignment horizontal="left"/>
    </xf>
    <xf numFmtId="9" fontId="12" fillId="3" borderId="6" xfId="0" applyNumberFormat="1" applyFont="1" applyFill="1" applyBorder="1" applyAlignment="1">
      <alignment horizontal="right" indent="3"/>
    </xf>
    <xf numFmtId="0" fontId="3" fillId="0" borderId="0" xfId="0" applyFont="1" applyAlignment="1">
      <alignment horizontal="left"/>
    </xf>
    <xf numFmtId="0" fontId="18" fillId="0" borderId="0" xfId="0" applyFont="1"/>
    <xf numFmtId="0" fontId="21" fillId="0" borderId="0" xfId="0" applyFont="1"/>
    <xf numFmtId="0" fontId="22" fillId="0" borderId="0" xfId="0" applyFont="1"/>
    <xf numFmtId="0" fontId="5" fillId="3" borderId="6" xfId="0" applyFont="1" applyFill="1" applyBorder="1" applyAlignment="1">
      <alignment horizontal="right" vertical="center" wrapText="1" indent="4"/>
    </xf>
    <xf numFmtId="9" fontId="5" fillId="3" borderId="6" xfId="1" applyFont="1" applyFill="1" applyBorder="1" applyAlignment="1">
      <alignment horizontal="right" vertical="center" wrapText="1" indent="4"/>
    </xf>
    <xf numFmtId="0" fontId="5" fillId="3" borderId="6" xfId="0" applyFont="1" applyFill="1" applyBorder="1" applyAlignment="1">
      <alignment horizontal="left" vertical="center" wrapText="1"/>
    </xf>
    <xf numFmtId="0" fontId="18" fillId="3" borderId="26" xfId="0" applyFont="1" applyFill="1" applyBorder="1" applyAlignment="1">
      <alignment horizontal="left"/>
    </xf>
    <xf numFmtId="0" fontId="5" fillId="0" borderId="26" xfId="0" applyFont="1" applyBorder="1" applyAlignment="1">
      <alignment vertical="center"/>
    </xf>
    <xf numFmtId="9" fontId="11" fillId="0" borderId="19" xfId="0" applyNumberFormat="1" applyFont="1" applyBorder="1" applyAlignment="1">
      <alignment horizontal="right" indent="3"/>
    </xf>
    <xf numFmtId="9" fontId="11" fillId="3" borderId="6" xfId="0" applyNumberFormat="1" applyFont="1" applyFill="1" applyBorder="1" applyAlignment="1">
      <alignment horizontal="right" indent="3"/>
    </xf>
    <xf numFmtId="0" fontId="13" fillId="0" borderId="0" xfId="0" applyFont="1"/>
    <xf numFmtId="0" fontId="5" fillId="0" borderId="6" xfId="0" applyFont="1" applyBorder="1" applyAlignment="1">
      <alignment horizontal="left" vertical="center" wrapText="1" indent="1"/>
    </xf>
    <xf numFmtId="0" fontId="5" fillId="3" borderId="6" xfId="0" applyFont="1" applyFill="1" applyBorder="1" applyAlignment="1">
      <alignment horizontal="center" vertical="center" wrapText="1"/>
    </xf>
    <xf numFmtId="3" fontId="5" fillId="3" borderId="6" xfId="0" applyNumberFormat="1" applyFont="1" applyFill="1" applyBorder="1" applyAlignment="1">
      <alignment horizontal="right" vertical="center" wrapText="1" indent="4"/>
    </xf>
    <xf numFmtId="0" fontId="5" fillId="0" borderId="15" xfId="0" applyFont="1" applyBorder="1" applyAlignment="1">
      <alignment horizontal="left" vertical="center" wrapText="1" indent="1"/>
    </xf>
    <xf numFmtId="0" fontId="3" fillId="6" borderId="6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 vertical="center" wrapText="1"/>
    </xf>
    <xf numFmtId="16" fontId="5" fillId="3" borderId="6" xfId="0" applyNumberFormat="1" applyFont="1" applyFill="1" applyBorder="1" applyAlignment="1">
      <alignment horizontal="left" vertical="center" wrapText="1"/>
    </xf>
    <xf numFmtId="164" fontId="5" fillId="0" borderId="0" xfId="0" applyNumberFormat="1" applyFont="1"/>
    <xf numFmtId="0" fontId="9" fillId="0" borderId="0" xfId="0" applyFont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3" fontId="6" fillId="0" borderId="32" xfId="0" applyNumberFormat="1" applyFont="1" applyBorder="1"/>
    <xf numFmtId="3" fontId="8" fillId="2" borderId="33" xfId="0" applyNumberFormat="1" applyFont="1" applyFill="1" applyBorder="1"/>
    <xf numFmtId="0" fontId="9" fillId="0" borderId="34" xfId="0" applyFont="1" applyBorder="1" applyAlignment="1">
      <alignment vertical="center"/>
    </xf>
    <xf numFmtId="0" fontId="9" fillId="0" borderId="31" xfId="0" applyFont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3" fontId="6" fillId="7" borderId="6" xfId="0" applyNumberFormat="1" applyFont="1" applyFill="1" applyBorder="1"/>
    <xf numFmtId="9" fontId="6" fillId="7" borderId="6" xfId="0" applyNumberFormat="1" applyFont="1" applyFill="1" applyBorder="1"/>
    <xf numFmtId="3" fontId="6" fillId="7" borderId="26" xfId="0" applyNumberFormat="1" applyFont="1" applyFill="1" applyBorder="1"/>
    <xf numFmtId="0" fontId="8" fillId="2" borderId="13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vertical="center" wrapText="1"/>
    </xf>
    <xf numFmtId="1" fontId="6" fillId="3" borderId="19" xfId="0" applyNumberFormat="1" applyFont="1" applyFill="1" applyBorder="1"/>
    <xf numFmtId="9" fontId="6" fillId="3" borderId="6" xfId="1" applyFont="1" applyFill="1" applyBorder="1"/>
    <xf numFmtId="3" fontId="6" fillId="0" borderId="26" xfId="0" applyNumberFormat="1" applyFont="1" applyBorder="1"/>
    <xf numFmtId="3" fontId="6" fillId="8" borderId="26" xfId="0" applyNumberFormat="1" applyFont="1" applyFill="1" applyBorder="1"/>
    <xf numFmtId="1" fontId="6" fillId="8" borderId="17" xfId="0" applyNumberFormat="1" applyFont="1" applyFill="1" applyBorder="1"/>
    <xf numFmtId="1" fontId="6" fillId="8" borderId="6" xfId="0" applyNumberFormat="1" applyFont="1" applyFill="1" applyBorder="1"/>
    <xf numFmtId="0" fontId="19" fillId="0" borderId="0" xfId="0" applyFont="1" applyAlignment="1">
      <alignment horizontal="left" wrapText="1"/>
    </xf>
    <xf numFmtId="0" fontId="3" fillId="4" borderId="26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6" xfId="0" applyFont="1" applyBorder="1" applyAlignment="1">
      <alignment horizontal="left" wrapText="1"/>
    </xf>
    <xf numFmtId="0" fontId="3" fillId="0" borderId="27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6" xfId="0" applyFont="1" applyBorder="1" applyAlignment="1">
      <alignment horizontal="left" wrapText="1" indent="2"/>
    </xf>
    <xf numFmtId="0" fontId="3" fillId="0" borderId="27" xfId="0" applyFont="1" applyBorder="1" applyAlignment="1">
      <alignment horizontal="left" indent="2"/>
    </xf>
    <xf numFmtId="0" fontId="3" fillId="0" borderId="19" xfId="0" applyFont="1" applyBorder="1" applyAlignment="1">
      <alignment horizontal="left" indent="2"/>
    </xf>
    <xf numFmtId="0" fontId="3" fillId="0" borderId="26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 indent="1"/>
    </xf>
    <xf numFmtId="0" fontId="5" fillId="0" borderId="13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horizontal="left" vertical="center" wrapText="1" indent="1"/>
    </xf>
    <xf numFmtId="0" fontId="5" fillId="0" borderId="6" xfId="0" applyFont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</cellXfs>
  <cellStyles count="5">
    <cellStyle name="Excel Built-in Normal" xfId="3"/>
    <cellStyle name="Normální" xfId="0" builtinId="0"/>
    <cellStyle name="Normální 2" xfId="4"/>
    <cellStyle name="Normální 6" xfId="2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OLDING\Energeticke_sluzby\Nabidky\Aktivni\Verejna_sfera\Hustopece\nova_VZ\Nab&#237;dka\Nabidka_1\Vypocty\Osvetlen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nesa/ID2/3EEA0F7D-E167-4A81-8A32-A27280D276E7/0/202000-202999/202966/L/L/file/A/Rajhrad-v&#253;kaz%20celk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Users/miklikr/AppData/Local/Microsoft/Windows/INetCache/Content.Outlook/WF2YFXFH/161123_Podana/16EN009_Praha_9_16112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VC/Cena_inv_MS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nesa/ID2/3EEA0F7D-E167-4A81-8A32-A27280D276E7/0/202000-202999/202966/L/L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kty"/>
      <sheetName val="TOTAL"/>
      <sheetName val="seznam svítidel"/>
      <sheetName val="Seznam pro přílohu SES"/>
    </sheetNames>
    <sheetDataSet>
      <sheetData sheetId="0">
        <row r="3">
          <cell r="A3" t="str">
            <v>PROLUMIA LED Pro-Aqua II ECO HO 9,2W, 4000K, 1200lm</v>
          </cell>
          <cell r="B3">
            <v>0</v>
          </cell>
          <cell r="C3">
            <v>9.1999999999999993</v>
          </cell>
          <cell r="D3">
            <v>1024.8</v>
          </cell>
          <cell r="E3">
            <v>350</v>
          </cell>
          <cell r="F3">
            <v>0</v>
          </cell>
          <cell r="G3" t="str">
            <v>X</v>
          </cell>
          <cell r="H3" t="str">
            <v>✓</v>
          </cell>
          <cell r="I3" t="str">
            <v>X</v>
          </cell>
          <cell r="J3" t="str">
            <v>1 200</v>
          </cell>
          <cell r="K3" t="str">
            <v>50 000</v>
          </cell>
          <cell r="L3" t="str">
            <v>zářivky</v>
          </cell>
        </row>
        <row r="4">
          <cell r="A4" t="str">
            <v>PROLUMIA LED Pro-Aqua II ECO HO 30W, 4000K, 3900lm</v>
          </cell>
          <cell r="B4">
            <v>0</v>
          </cell>
          <cell r="C4">
            <v>30</v>
          </cell>
          <cell r="D4">
            <v>1878.45</v>
          </cell>
          <cell r="E4">
            <v>350</v>
          </cell>
          <cell r="F4">
            <v>0</v>
          </cell>
          <cell r="G4" t="str">
            <v>X</v>
          </cell>
          <cell r="H4" t="str">
            <v>✓</v>
          </cell>
          <cell r="I4" t="str">
            <v>X</v>
          </cell>
          <cell r="J4" t="str">
            <v>3 900</v>
          </cell>
          <cell r="K4" t="str">
            <v>50 000</v>
          </cell>
          <cell r="L4" t="str">
            <v>zářivky</v>
          </cell>
        </row>
        <row r="5">
          <cell r="A5" t="str">
            <v>PROLUMIA LED Pro-Aqua II ECO HO 35W, 4000K, 4600lm</v>
          </cell>
          <cell r="B5">
            <v>0</v>
          </cell>
          <cell r="C5">
            <v>35</v>
          </cell>
          <cell r="D5">
            <v>2353.0500000000002</v>
          </cell>
          <cell r="E5">
            <v>350</v>
          </cell>
          <cell r="F5">
            <v>0</v>
          </cell>
          <cell r="G5" t="str">
            <v>X</v>
          </cell>
          <cell r="H5" t="str">
            <v>✓</v>
          </cell>
          <cell r="I5" t="str">
            <v>X</v>
          </cell>
          <cell r="J5" t="str">
            <v>4 600</v>
          </cell>
          <cell r="K5" t="str">
            <v>50 000</v>
          </cell>
          <cell r="L5" t="str">
            <v>zářivky</v>
          </cell>
        </row>
        <row r="6">
          <cell r="A6" t="str">
            <v>PROLUMIA LED Pro-Aqua II ECO HO 56W, 4000K, 7300lm</v>
          </cell>
          <cell r="B6">
            <v>0</v>
          </cell>
          <cell r="C6">
            <v>56</v>
          </cell>
          <cell r="D6">
            <v>3008.25</v>
          </cell>
          <cell r="E6">
            <v>350</v>
          </cell>
          <cell r="F6">
            <v>0</v>
          </cell>
          <cell r="G6" t="str">
            <v>X</v>
          </cell>
          <cell r="H6" t="str">
            <v>✓</v>
          </cell>
          <cell r="I6" t="str">
            <v>X</v>
          </cell>
          <cell r="J6" t="str">
            <v>7 300</v>
          </cell>
          <cell r="K6" t="str">
            <v>50 000</v>
          </cell>
          <cell r="L6" t="str">
            <v>zářivky</v>
          </cell>
        </row>
        <row r="7">
          <cell r="A7" t="str">
            <v>PROLUMIA LED Pro-Office II ECO, 36W, 4000K, 3800lm 1200x300mm přisazené</v>
          </cell>
          <cell r="B7">
            <v>0</v>
          </cell>
          <cell r="C7">
            <v>36</v>
          </cell>
          <cell r="D7">
            <v>1732.5</v>
          </cell>
          <cell r="E7">
            <v>350</v>
          </cell>
          <cell r="F7">
            <v>0</v>
          </cell>
          <cell r="G7" t="str">
            <v>X</v>
          </cell>
          <cell r="H7" t="str">
            <v>✓</v>
          </cell>
          <cell r="I7" t="str">
            <v>X</v>
          </cell>
          <cell r="J7" t="str">
            <v>3 800</v>
          </cell>
          <cell r="K7" t="str">
            <v>50 000</v>
          </cell>
          <cell r="L7" t="str">
            <v>zářivky</v>
          </cell>
        </row>
        <row r="8">
          <cell r="A8" t="str">
            <v>PROLUMIA LED Pro-Office II ECO, 36W, 4000K, 3800lm 1200x300mm zapuštěné</v>
          </cell>
          <cell r="B8">
            <v>0</v>
          </cell>
          <cell r="C8">
            <v>36</v>
          </cell>
          <cell r="D8">
            <v>1627.5</v>
          </cell>
          <cell r="E8">
            <v>350</v>
          </cell>
          <cell r="F8">
            <v>0</v>
          </cell>
          <cell r="G8" t="str">
            <v>X</v>
          </cell>
          <cell r="H8" t="str">
            <v>✓</v>
          </cell>
          <cell r="I8" t="str">
            <v>X</v>
          </cell>
          <cell r="J8" t="str">
            <v>3 800</v>
          </cell>
          <cell r="K8" t="str">
            <v>50 000</v>
          </cell>
          <cell r="L8" t="str">
            <v>zářivky</v>
          </cell>
        </row>
        <row r="9">
          <cell r="A9" t="str">
            <v>PROLUMIA LED Pro-Office II ECO, 36W, 4000K, 3800lm 600x600mm přisazené</v>
          </cell>
          <cell r="B9">
            <v>0</v>
          </cell>
          <cell r="C9">
            <v>36</v>
          </cell>
          <cell r="D9">
            <v>1732.5</v>
          </cell>
          <cell r="E9">
            <v>350</v>
          </cell>
          <cell r="F9">
            <v>0</v>
          </cell>
          <cell r="G9" t="str">
            <v>X</v>
          </cell>
          <cell r="H9" t="str">
            <v>✓</v>
          </cell>
          <cell r="I9" t="str">
            <v>X</v>
          </cell>
          <cell r="J9" t="str">
            <v>3 800</v>
          </cell>
          <cell r="K9" t="str">
            <v>50 000</v>
          </cell>
          <cell r="L9" t="str">
            <v>zářivky</v>
          </cell>
        </row>
        <row r="10">
          <cell r="A10" t="str">
            <v>PROLUMIA LED Pro-Office II ECO, 36W, 4000K, 3800lm 600x600mm zapuštěné</v>
          </cell>
          <cell r="B10">
            <v>0</v>
          </cell>
          <cell r="C10">
            <v>36</v>
          </cell>
          <cell r="D10">
            <v>1732.5</v>
          </cell>
          <cell r="E10">
            <v>350</v>
          </cell>
          <cell r="F10">
            <v>0</v>
          </cell>
          <cell r="G10" t="str">
            <v>X</v>
          </cell>
          <cell r="H10" t="str">
            <v>✓</v>
          </cell>
          <cell r="I10" t="str">
            <v>X</v>
          </cell>
          <cell r="J10" t="str">
            <v>3 800</v>
          </cell>
          <cell r="K10" t="str">
            <v>50 000</v>
          </cell>
          <cell r="L10" t="str">
            <v>zářivky</v>
          </cell>
        </row>
        <row r="11">
          <cell r="A11" t="str">
            <v>PROLUMIA LED Pro-Office II ECO, 56W, 4000K, 5531lm 1500x300mm přisazené</v>
          </cell>
          <cell r="B11">
            <v>0</v>
          </cell>
          <cell r="C11">
            <v>56</v>
          </cell>
          <cell r="D11">
            <v>2200</v>
          </cell>
          <cell r="E11">
            <v>350</v>
          </cell>
          <cell r="F11">
            <v>0</v>
          </cell>
          <cell r="G11" t="str">
            <v>X</v>
          </cell>
          <cell r="H11" t="str">
            <v>✓</v>
          </cell>
          <cell r="I11" t="str">
            <v>X</v>
          </cell>
          <cell r="J11" t="str">
            <v>5 531</v>
          </cell>
          <cell r="K11" t="str">
            <v>50 000</v>
          </cell>
          <cell r="L11" t="str">
            <v>zářivky</v>
          </cell>
        </row>
        <row r="12">
          <cell r="A12" t="str">
            <v>PROLUMIA LED PRODISC MAXI 30W 3000lm</v>
          </cell>
          <cell r="B12">
            <v>0</v>
          </cell>
          <cell r="C12">
            <v>30</v>
          </cell>
          <cell r="D12">
            <v>2992.5</v>
          </cell>
          <cell r="E12">
            <v>350</v>
          </cell>
          <cell r="F12">
            <v>0</v>
          </cell>
          <cell r="G12" t="str">
            <v>X</v>
          </cell>
          <cell r="H12" t="str">
            <v>✓</v>
          </cell>
          <cell r="I12" t="str">
            <v>X</v>
          </cell>
          <cell r="J12" t="str">
            <v>3 000</v>
          </cell>
          <cell r="K12" t="str">
            <v>50 000</v>
          </cell>
          <cell r="L12" t="str">
            <v>zářivky</v>
          </cell>
        </row>
        <row r="13">
          <cell r="A13" t="str">
            <v>PROLUMIA LED PRODISC 15W 1400lm</v>
          </cell>
          <cell r="B13">
            <v>0</v>
          </cell>
          <cell r="C13">
            <v>15</v>
          </cell>
          <cell r="D13">
            <v>2192.4</v>
          </cell>
          <cell r="E13">
            <v>350</v>
          </cell>
          <cell r="F13">
            <v>0</v>
          </cell>
          <cell r="G13" t="str">
            <v>X</v>
          </cell>
          <cell r="H13" t="str">
            <v>✓</v>
          </cell>
          <cell r="I13" t="str">
            <v>X</v>
          </cell>
          <cell r="J13" t="str">
            <v>1 400</v>
          </cell>
          <cell r="K13" t="str">
            <v>50 000</v>
          </cell>
          <cell r="L13" t="str">
            <v>zářivky</v>
          </cell>
        </row>
        <row r="14">
          <cell r="A14" t="str">
            <v>PROLUMIA LED PRODISC MINI 9W 840lm</v>
          </cell>
          <cell r="B14">
            <v>0</v>
          </cell>
          <cell r="C14">
            <v>9</v>
          </cell>
          <cell r="D14">
            <v>1158.1500000000001</v>
          </cell>
          <cell r="E14">
            <v>350</v>
          </cell>
          <cell r="F14">
            <v>0</v>
          </cell>
          <cell r="G14" t="str">
            <v>X</v>
          </cell>
          <cell r="H14" t="str">
            <v>✓</v>
          </cell>
          <cell r="I14" t="str">
            <v>X</v>
          </cell>
          <cell r="J14">
            <v>840</v>
          </cell>
          <cell r="K14" t="str">
            <v>50 000</v>
          </cell>
          <cell r="L14" t="str">
            <v>zářivky</v>
          </cell>
        </row>
        <row r="15">
          <cell r="A15" t="str">
            <v>PROLUMIA LED PRODISC MINI 9W 840lm s čidlem</v>
          </cell>
          <cell r="B15">
            <v>0</v>
          </cell>
          <cell r="C15">
            <v>9</v>
          </cell>
          <cell r="D15">
            <v>2018.1</v>
          </cell>
          <cell r="E15">
            <v>350</v>
          </cell>
          <cell r="F15">
            <v>0</v>
          </cell>
          <cell r="G15" t="str">
            <v>X</v>
          </cell>
          <cell r="H15" t="str">
            <v>✓</v>
          </cell>
          <cell r="I15" t="str">
            <v>X</v>
          </cell>
          <cell r="J15">
            <v>840</v>
          </cell>
          <cell r="K15" t="str">
            <v>50 000</v>
          </cell>
          <cell r="L15" t="str">
            <v>zářivky</v>
          </cell>
        </row>
        <row r="16">
          <cell r="A16" t="str">
            <v>EVO5000M4CW/ND</v>
          </cell>
          <cell r="B16">
            <v>0</v>
          </cell>
          <cell r="C16">
            <v>35</v>
          </cell>
          <cell r="D16">
            <v>2500</v>
          </cell>
          <cell r="E16">
            <v>350</v>
          </cell>
          <cell r="F16">
            <v>0</v>
          </cell>
          <cell r="G16" t="str">
            <v>X</v>
          </cell>
          <cell r="H16" t="str">
            <v>✓</v>
          </cell>
          <cell r="I16" t="str">
            <v>X</v>
          </cell>
          <cell r="J16" t="str">
            <v>5 000</v>
          </cell>
          <cell r="K16" t="str">
            <v>80 000</v>
          </cell>
          <cell r="L16" t="str">
            <v>zářivky</v>
          </cell>
        </row>
        <row r="17">
          <cell r="A17" t="str">
            <v>EVO7000M4CW/ND</v>
          </cell>
          <cell r="B17">
            <v>0</v>
          </cell>
          <cell r="C17">
            <v>48</v>
          </cell>
          <cell r="D17">
            <v>2835</v>
          </cell>
          <cell r="E17">
            <v>350</v>
          </cell>
          <cell r="F17">
            <v>0</v>
          </cell>
          <cell r="G17" t="str">
            <v>X</v>
          </cell>
          <cell r="H17" t="str">
            <v>✓</v>
          </cell>
          <cell r="I17" t="str">
            <v>X</v>
          </cell>
          <cell r="J17" t="str">
            <v>7 000</v>
          </cell>
          <cell r="K17" t="str">
            <v>80 000</v>
          </cell>
          <cell r="L17" t="str">
            <v>zářivky</v>
          </cell>
        </row>
        <row r="18">
          <cell r="A18" t="str">
            <v>EVO6000L3CW/ND</v>
          </cell>
          <cell r="B18">
            <v>0</v>
          </cell>
          <cell r="C18">
            <v>40</v>
          </cell>
          <cell r="D18">
            <v>2600</v>
          </cell>
          <cell r="E18">
            <v>350</v>
          </cell>
          <cell r="F18">
            <v>0</v>
          </cell>
          <cell r="G18" t="str">
            <v>X</v>
          </cell>
          <cell r="H18" t="str">
            <v>✓</v>
          </cell>
          <cell r="I18" t="str">
            <v>X</v>
          </cell>
          <cell r="J18" t="str">
            <v>5 850</v>
          </cell>
          <cell r="K18" t="str">
            <v>80 000</v>
          </cell>
          <cell r="L18" t="str">
            <v>zářivky</v>
          </cell>
        </row>
        <row r="19">
          <cell r="A19" t="str">
            <v>CPro LED žárovka E27 5W-40W</v>
          </cell>
          <cell r="B19">
            <v>0</v>
          </cell>
          <cell r="C19">
            <v>5</v>
          </cell>
          <cell r="D19">
            <v>68.25</v>
          </cell>
          <cell r="E19">
            <v>110</v>
          </cell>
          <cell r="F19">
            <v>0</v>
          </cell>
          <cell r="G19" t="str">
            <v>✓</v>
          </cell>
          <cell r="H19" t="str">
            <v>X</v>
          </cell>
          <cell r="I19" t="str">
            <v>X</v>
          </cell>
          <cell r="J19">
            <v>470</v>
          </cell>
          <cell r="K19" t="str">
            <v>15 000</v>
          </cell>
          <cell r="L19" t="str">
            <v>žárovky</v>
          </cell>
        </row>
        <row r="20">
          <cell r="A20" t="str">
            <v>CPro LED žárovka E27 8W-60W</v>
          </cell>
          <cell r="B20">
            <v>0</v>
          </cell>
          <cell r="C20">
            <v>8</v>
          </cell>
          <cell r="D20">
            <v>78.75</v>
          </cell>
          <cell r="E20">
            <v>110</v>
          </cell>
          <cell r="F20">
            <v>0</v>
          </cell>
          <cell r="G20" t="str">
            <v>✓</v>
          </cell>
          <cell r="H20" t="str">
            <v>X</v>
          </cell>
          <cell r="I20" t="str">
            <v>X</v>
          </cell>
          <cell r="J20">
            <v>806</v>
          </cell>
          <cell r="K20" t="str">
            <v>15 000</v>
          </cell>
          <cell r="L20" t="str">
            <v>žárovky</v>
          </cell>
        </row>
        <row r="21">
          <cell r="A21" t="str">
            <v>CPro LED žárovka E27 11W-75W</v>
          </cell>
          <cell r="B21">
            <v>0</v>
          </cell>
          <cell r="C21">
            <v>11</v>
          </cell>
          <cell r="D21">
            <v>89.25</v>
          </cell>
          <cell r="E21">
            <v>110</v>
          </cell>
          <cell r="F21">
            <v>0</v>
          </cell>
          <cell r="G21" t="str">
            <v>✓</v>
          </cell>
          <cell r="H21" t="str">
            <v>X</v>
          </cell>
          <cell r="I21" t="str">
            <v>X</v>
          </cell>
          <cell r="J21" t="str">
            <v>1 055</v>
          </cell>
          <cell r="K21" t="str">
            <v>15 000</v>
          </cell>
          <cell r="L21" t="str">
            <v>žárovky</v>
          </cell>
        </row>
        <row r="22">
          <cell r="A22" t="str">
            <v>CPro LED žárovka E27 13W-100W</v>
          </cell>
          <cell r="B22">
            <v>0</v>
          </cell>
          <cell r="C22">
            <v>13</v>
          </cell>
          <cell r="D22">
            <v>120.75</v>
          </cell>
          <cell r="E22">
            <v>110</v>
          </cell>
          <cell r="F22">
            <v>0</v>
          </cell>
          <cell r="G22" t="str">
            <v>✓</v>
          </cell>
          <cell r="H22" t="str">
            <v>X</v>
          </cell>
          <cell r="I22" t="str">
            <v>X</v>
          </cell>
          <cell r="J22" t="str">
            <v>1 521</v>
          </cell>
          <cell r="K22" t="str">
            <v>15 000</v>
          </cell>
          <cell r="L22" t="str">
            <v>žárovky</v>
          </cell>
        </row>
        <row r="23">
          <cell r="A23" t="str">
            <v>LLL2000RM1KV4ND</v>
          </cell>
          <cell r="B23">
            <v>0</v>
          </cell>
          <cell r="C23">
            <v>19</v>
          </cell>
          <cell r="D23">
            <v>1365</v>
          </cell>
          <cell r="E23">
            <v>350</v>
          </cell>
          <cell r="F23">
            <v>0</v>
          </cell>
          <cell r="G23" t="str">
            <v>X</v>
          </cell>
          <cell r="H23" t="str">
            <v>✓</v>
          </cell>
          <cell r="I23" t="str">
            <v>X</v>
          </cell>
          <cell r="J23" t="str">
            <v>2 200</v>
          </cell>
          <cell r="K23" t="str">
            <v>80 000</v>
          </cell>
          <cell r="L23" t="str">
            <v>zářivky</v>
          </cell>
        </row>
        <row r="24">
          <cell r="A24" t="str">
            <v>LLL3000RL1KV4ND/158</v>
          </cell>
          <cell r="B24">
            <v>0</v>
          </cell>
          <cell r="C24">
            <v>30</v>
          </cell>
          <cell r="D24">
            <v>1500</v>
          </cell>
          <cell r="E24">
            <v>350</v>
          </cell>
          <cell r="F24">
            <v>0</v>
          </cell>
          <cell r="G24" t="str">
            <v>X</v>
          </cell>
          <cell r="H24" t="str">
            <v>✓</v>
          </cell>
          <cell r="I24" t="str">
            <v>X</v>
          </cell>
          <cell r="J24" t="str">
            <v>3 400</v>
          </cell>
          <cell r="K24" t="str">
            <v>80 000</v>
          </cell>
          <cell r="L24" t="str">
            <v>zářivky</v>
          </cell>
        </row>
        <row r="25">
          <cell r="A25" t="str">
            <v>LLL6000RL2KV4ND/258</v>
          </cell>
          <cell r="B25">
            <v>0</v>
          </cell>
          <cell r="C25">
            <v>60</v>
          </cell>
          <cell r="D25">
            <v>2200</v>
          </cell>
          <cell r="E25">
            <v>350</v>
          </cell>
          <cell r="F25">
            <v>0</v>
          </cell>
          <cell r="G25" t="str">
            <v>X</v>
          </cell>
          <cell r="H25" t="str">
            <v>✓</v>
          </cell>
          <cell r="I25" t="str">
            <v>X</v>
          </cell>
          <cell r="J25" t="str">
            <v>5 800</v>
          </cell>
          <cell r="K25" t="str">
            <v>50 000</v>
          </cell>
          <cell r="L25" t="str">
            <v>zářivky</v>
          </cell>
        </row>
        <row r="26">
          <cell r="A26" t="str">
            <v>ISRAC4KV4V160/ND1050I3 (rastr 3x18W) vestav</v>
          </cell>
          <cell r="B26">
            <v>0</v>
          </cell>
          <cell r="C26">
            <v>27</v>
          </cell>
          <cell r="D26">
            <v>1800</v>
          </cell>
          <cell r="E26">
            <v>350</v>
          </cell>
          <cell r="F26">
            <v>0</v>
          </cell>
          <cell r="G26" t="str">
            <v>X</v>
          </cell>
          <cell r="H26" t="str">
            <v>✓</v>
          </cell>
          <cell r="I26" t="str">
            <v>X</v>
          </cell>
          <cell r="J26" t="str">
            <v>3 300</v>
          </cell>
          <cell r="K26" t="str">
            <v>80 000</v>
          </cell>
          <cell r="L26" t="str">
            <v>zářivky</v>
          </cell>
        </row>
        <row r="27">
          <cell r="A27" t="str">
            <v>LLL4000RM2KV4ND/236</v>
          </cell>
          <cell r="B27">
            <v>0</v>
          </cell>
          <cell r="C27">
            <v>39</v>
          </cell>
          <cell r="D27">
            <v>1800</v>
          </cell>
          <cell r="E27">
            <v>350</v>
          </cell>
          <cell r="F27">
            <v>0</v>
          </cell>
          <cell r="G27" t="str">
            <v>X</v>
          </cell>
          <cell r="H27" t="str">
            <v>✓</v>
          </cell>
          <cell r="I27" t="str">
            <v>X</v>
          </cell>
          <cell r="J27" t="str">
            <v>4 300</v>
          </cell>
          <cell r="K27" t="str">
            <v>80 000</v>
          </cell>
          <cell r="L27" t="str">
            <v>zářivky</v>
          </cell>
        </row>
        <row r="28">
          <cell r="A28" t="str">
            <v>LLL2000RM1KV4ND/136</v>
          </cell>
          <cell r="B28">
            <v>0</v>
          </cell>
          <cell r="C28">
            <v>19</v>
          </cell>
          <cell r="D28">
            <v>1300</v>
          </cell>
          <cell r="E28">
            <v>3500</v>
          </cell>
          <cell r="F28">
            <v>0</v>
          </cell>
          <cell r="G28" t="str">
            <v>X</v>
          </cell>
          <cell r="H28" t="str">
            <v>✓</v>
          </cell>
          <cell r="I28" t="str">
            <v>X</v>
          </cell>
          <cell r="J28" t="str">
            <v>2 200</v>
          </cell>
          <cell r="K28" t="str">
            <v>80 000</v>
          </cell>
          <cell r="L28" t="str">
            <v>zářivky</v>
          </cell>
        </row>
        <row r="29">
          <cell r="A29" t="str">
            <v>PROLUMIA LED PROCEILING 300x1200mm 40W</v>
          </cell>
          <cell r="B29">
            <v>0</v>
          </cell>
          <cell r="C29">
            <v>40</v>
          </cell>
          <cell r="D29">
            <v>3477</v>
          </cell>
          <cell r="E29">
            <v>350</v>
          </cell>
          <cell r="F29">
            <v>0</v>
          </cell>
          <cell r="G29" t="str">
            <v>X</v>
          </cell>
          <cell r="H29" t="str">
            <v>✓</v>
          </cell>
          <cell r="I29" t="str">
            <v>X</v>
          </cell>
          <cell r="J29" t="str">
            <v>3 200</v>
          </cell>
          <cell r="K29" t="str">
            <v>50 000</v>
          </cell>
          <cell r="L29" t="str">
            <v>zářivky</v>
          </cell>
        </row>
        <row r="30">
          <cell r="A30" t="str">
            <v>Vestavné LED svítidlo ALDP 37W 4300lm 4000K 1200x300 do rastru</v>
          </cell>
          <cell r="B30">
            <v>0</v>
          </cell>
          <cell r="C30">
            <v>37</v>
          </cell>
          <cell r="D30">
            <v>1800</v>
          </cell>
          <cell r="E30">
            <v>350</v>
          </cell>
          <cell r="F30">
            <v>0</v>
          </cell>
          <cell r="G30" t="str">
            <v>X</v>
          </cell>
          <cell r="H30" t="str">
            <v>✓</v>
          </cell>
          <cell r="I30" t="str">
            <v>X</v>
          </cell>
          <cell r="J30" t="str">
            <v>4 300</v>
          </cell>
          <cell r="K30" t="str">
            <v>50 000</v>
          </cell>
          <cell r="L30" t="str">
            <v>zářivky</v>
          </cell>
        </row>
        <row r="31">
          <cell r="A31" t="str">
            <v>Vestavné LED svítidlo ALDP 60W 6900lm 4000K 1510x300 do rastru</v>
          </cell>
          <cell r="B31">
            <v>0</v>
          </cell>
          <cell r="C31">
            <v>60</v>
          </cell>
          <cell r="D31">
            <v>2200</v>
          </cell>
          <cell r="E31">
            <v>350</v>
          </cell>
          <cell r="F31">
            <v>0</v>
          </cell>
          <cell r="G31" t="str">
            <v>X</v>
          </cell>
          <cell r="H31" t="str">
            <v>✓</v>
          </cell>
          <cell r="I31" t="str">
            <v>X</v>
          </cell>
          <cell r="J31" t="str">
            <v>6 900</v>
          </cell>
          <cell r="K31" t="str">
            <v>50 000</v>
          </cell>
          <cell r="L31" t="str">
            <v>zářivky</v>
          </cell>
        </row>
        <row r="32">
          <cell r="A32" t="str">
            <v>LED G24D 8,5W</v>
          </cell>
          <cell r="B32">
            <v>0</v>
          </cell>
          <cell r="C32">
            <v>8.5</v>
          </cell>
          <cell r="D32">
            <v>270</v>
          </cell>
          <cell r="E32">
            <v>500</v>
          </cell>
          <cell r="F32">
            <v>0</v>
          </cell>
          <cell r="G32" t="str">
            <v>✓</v>
          </cell>
          <cell r="H32" t="str">
            <v>X</v>
          </cell>
          <cell r="I32" t="str">
            <v>X</v>
          </cell>
          <cell r="J32">
            <v>950</v>
          </cell>
          <cell r="K32" t="str">
            <v>30 000</v>
          </cell>
          <cell r="L32" t="str">
            <v>žárovky</v>
          </cell>
        </row>
        <row r="33">
          <cell r="A33" t="str">
            <v>LED G24Q 9W</v>
          </cell>
          <cell r="B33">
            <v>0</v>
          </cell>
          <cell r="C33">
            <v>9</v>
          </cell>
          <cell r="D33">
            <v>295</v>
          </cell>
          <cell r="E33">
            <v>500</v>
          </cell>
          <cell r="F33">
            <v>0</v>
          </cell>
          <cell r="G33" t="str">
            <v>✓</v>
          </cell>
          <cell r="H33" t="str">
            <v>X</v>
          </cell>
          <cell r="I33" t="str">
            <v>X</v>
          </cell>
          <cell r="J33" t="str">
            <v>1 000</v>
          </cell>
          <cell r="K33" t="str">
            <v>30 000</v>
          </cell>
          <cell r="L33" t="str">
            <v>žárovky</v>
          </cell>
        </row>
        <row r="34">
          <cell r="A34" t="str">
            <v>Downlight LED zapuštěný 13W 4000K</v>
          </cell>
          <cell r="B34">
            <v>0</v>
          </cell>
          <cell r="C34">
            <v>13</v>
          </cell>
          <cell r="D34">
            <v>836</v>
          </cell>
          <cell r="E34">
            <v>350</v>
          </cell>
          <cell r="F34">
            <v>0</v>
          </cell>
          <cell r="G34" t="str">
            <v>X</v>
          </cell>
          <cell r="H34" t="str">
            <v>✓</v>
          </cell>
          <cell r="I34" t="str">
            <v>X</v>
          </cell>
          <cell r="J34" t="str">
            <v>1 090</v>
          </cell>
          <cell r="K34" t="str">
            <v>50 000</v>
          </cell>
          <cell r="L34" t="str">
            <v>zářivky</v>
          </cell>
        </row>
        <row r="35">
          <cell r="A35" t="str">
            <v>Downlight LED zapuštěný 19W 4000K</v>
          </cell>
          <cell r="B35">
            <v>0</v>
          </cell>
          <cell r="C35">
            <v>19</v>
          </cell>
          <cell r="D35">
            <v>1447</v>
          </cell>
          <cell r="E35">
            <v>350</v>
          </cell>
          <cell r="F35">
            <v>0</v>
          </cell>
          <cell r="G35" t="str">
            <v>X</v>
          </cell>
          <cell r="H35" t="str">
            <v>✓</v>
          </cell>
          <cell r="I35" t="str">
            <v>X</v>
          </cell>
          <cell r="J35" t="str">
            <v>1 630</v>
          </cell>
          <cell r="K35" t="str">
            <v>50 000</v>
          </cell>
          <cell r="L35" t="str">
            <v>zářivky</v>
          </cell>
        </row>
        <row r="36">
          <cell r="A36" t="str">
            <v>Downlight LED zapuštěný 15W 4000K</v>
          </cell>
          <cell r="B36">
            <v>0</v>
          </cell>
          <cell r="C36">
            <v>15</v>
          </cell>
          <cell r="D36">
            <v>1043</v>
          </cell>
          <cell r="E36">
            <v>350</v>
          </cell>
          <cell r="F36">
            <v>0</v>
          </cell>
          <cell r="G36" t="str">
            <v>X</v>
          </cell>
          <cell r="H36" t="str">
            <v>✓</v>
          </cell>
          <cell r="I36" t="str">
            <v>X</v>
          </cell>
          <cell r="J36" t="str">
            <v>1 260</v>
          </cell>
          <cell r="K36" t="str">
            <v>50 000</v>
          </cell>
          <cell r="L36" t="str">
            <v>zářivky</v>
          </cell>
        </row>
        <row r="37">
          <cell r="A37" t="str">
            <v>R12607 1300lm12W</v>
          </cell>
          <cell r="B37">
            <v>0</v>
          </cell>
          <cell r="C37">
            <v>12</v>
          </cell>
          <cell r="D37">
            <v>3000</v>
          </cell>
          <cell r="E37">
            <v>350</v>
          </cell>
          <cell r="F37">
            <v>0</v>
          </cell>
          <cell r="G37" t="str">
            <v>X</v>
          </cell>
          <cell r="H37" t="str">
            <v>✓</v>
          </cell>
          <cell r="I37" t="str">
            <v>X</v>
          </cell>
          <cell r="J37" t="str">
            <v>1 300</v>
          </cell>
          <cell r="K37" t="str">
            <v>50 000</v>
          </cell>
          <cell r="L37" t="str">
            <v>zářivky</v>
          </cell>
        </row>
        <row r="38">
          <cell r="A38" t="str">
            <v>LED Downlight 30W</v>
          </cell>
          <cell r="B38">
            <v>0</v>
          </cell>
          <cell r="C38">
            <v>30</v>
          </cell>
          <cell r="D38">
            <v>1300</v>
          </cell>
          <cell r="E38">
            <v>350</v>
          </cell>
          <cell r="F38">
            <v>0</v>
          </cell>
          <cell r="G38" t="str">
            <v>X</v>
          </cell>
          <cell r="H38" t="str">
            <v>✓</v>
          </cell>
          <cell r="I38" t="str">
            <v>X</v>
          </cell>
          <cell r="J38" t="str">
            <v>2 350</v>
          </cell>
          <cell r="K38" t="str">
            <v>50 000</v>
          </cell>
          <cell r="L38" t="str">
            <v>zářivky</v>
          </cell>
        </row>
        <row r="39">
          <cell r="A39" t="str">
            <v>Downlight LED zapuštěný 24W 4000K</v>
          </cell>
          <cell r="B39">
            <v>0</v>
          </cell>
          <cell r="C39">
            <v>24</v>
          </cell>
          <cell r="D39">
            <v>1552</v>
          </cell>
          <cell r="E39">
            <v>350</v>
          </cell>
          <cell r="F39">
            <v>0</v>
          </cell>
          <cell r="G39" t="str">
            <v>X</v>
          </cell>
          <cell r="H39" t="str">
            <v>✓</v>
          </cell>
          <cell r="I39" t="str">
            <v>X</v>
          </cell>
          <cell r="J39" t="str">
            <v>2 200</v>
          </cell>
          <cell r="K39" t="str">
            <v>50 000</v>
          </cell>
          <cell r="L39" t="str">
            <v>zářivky</v>
          </cell>
        </row>
        <row r="40">
          <cell r="A40" t="str">
            <v>PROLUMIA LED Pro-Aqua II ECO HO 17,5W, 4000K, 2300lm</v>
          </cell>
          <cell r="B40">
            <v>0</v>
          </cell>
          <cell r="C40">
            <v>17.5</v>
          </cell>
          <cell r="D40">
            <v>1384</v>
          </cell>
          <cell r="E40">
            <v>350</v>
          </cell>
          <cell r="F40">
            <v>0</v>
          </cell>
          <cell r="G40" t="str">
            <v>X</v>
          </cell>
          <cell r="H40" t="str">
            <v>✓</v>
          </cell>
          <cell r="I40" t="str">
            <v>X</v>
          </cell>
          <cell r="J40" t="str">
            <v>2 300</v>
          </cell>
          <cell r="K40" t="str">
            <v>50 000</v>
          </cell>
          <cell r="L40" t="str">
            <v>zářivky</v>
          </cell>
        </row>
        <row r="41">
          <cell r="A41" t="str">
            <v>ProLumia Pro Area 52W</v>
          </cell>
          <cell r="B41">
            <v>0</v>
          </cell>
          <cell r="C41">
            <v>52</v>
          </cell>
          <cell r="D41">
            <v>3200</v>
          </cell>
          <cell r="E41">
            <v>350</v>
          </cell>
          <cell r="F41">
            <v>0</v>
          </cell>
          <cell r="G41" t="str">
            <v>X</v>
          </cell>
          <cell r="H41" t="str">
            <v>✓</v>
          </cell>
          <cell r="I41" t="str">
            <v>X</v>
          </cell>
          <cell r="J41" t="str">
            <v>5 200</v>
          </cell>
          <cell r="K41" t="str">
            <v>40 000</v>
          </cell>
          <cell r="L41" t="str">
            <v>zářivky</v>
          </cell>
        </row>
        <row r="42">
          <cell r="A42" t="str">
            <v>PROLUMIA LED Pro-Stock Dali 100W</v>
          </cell>
          <cell r="B42">
            <v>0</v>
          </cell>
          <cell r="C42">
            <v>100</v>
          </cell>
          <cell r="D42">
            <v>8243</v>
          </cell>
          <cell r="E42">
            <v>1500</v>
          </cell>
          <cell r="F42">
            <v>0</v>
          </cell>
          <cell r="G42" t="str">
            <v>X</v>
          </cell>
          <cell r="H42" t="str">
            <v>✓</v>
          </cell>
          <cell r="I42" t="str">
            <v>X</v>
          </cell>
          <cell r="J42" t="str">
            <v>11 000</v>
          </cell>
          <cell r="K42" t="str">
            <v>60 000</v>
          </cell>
          <cell r="L42" t="str">
            <v>Výbojky</v>
          </cell>
        </row>
        <row r="43">
          <cell r="A43" t="str">
            <v>PROLUMIA LED Pro-Stock Dali 150W</v>
          </cell>
          <cell r="B43">
            <v>0</v>
          </cell>
          <cell r="C43">
            <v>150</v>
          </cell>
          <cell r="D43">
            <v>8712</v>
          </cell>
          <cell r="E43">
            <v>1500</v>
          </cell>
          <cell r="F43">
            <v>0</v>
          </cell>
          <cell r="G43" t="str">
            <v>X</v>
          </cell>
          <cell r="H43" t="str">
            <v>✓</v>
          </cell>
          <cell r="I43" t="str">
            <v>X</v>
          </cell>
          <cell r="J43" t="str">
            <v>16 500</v>
          </cell>
          <cell r="K43" t="str">
            <v>60 000</v>
          </cell>
          <cell r="L43" t="str">
            <v>Výbojky</v>
          </cell>
        </row>
        <row r="44">
          <cell r="A44" t="str">
            <v>ProLumia Pro-Bay II 100W DALI</v>
          </cell>
          <cell r="B44">
            <v>0</v>
          </cell>
          <cell r="C44">
            <v>100</v>
          </cell>
          <cell r="D44">
            <v>7250</v>
          </cell>
          <cell r="E44">
            <v>1250</v>
          </cell>
          <cell r="F44">
            <v>0</v>
          </cell>
          <cell r="G44" t="str">
            <v>X</v>
          </cell>
          <cell r="H44" t="str">
            <v>✓</v>
          </cell>
          <cell r="I44" t="str">
            <v>X</v>
          </cell>
          <cell r="J44" t="str">
            <v>12 000</v>
          </cell>
          <cell r="K44" t="str">
            <v>100 000</v>
          </cell>
          <cell r="L44" t="str">
            <v>Výbojky</v>
          </cell>
        </row>
        <row r="45">
          <cell r="A45" t="str">
            <v>ProLumia Pro-Bay II 150W DALI</v>
          </cell>
          <cell r="B45">
            <v>0</v>
          </cell>
          <cell r="C45">
            <v>150</v>
          </cell>
          <cell r="D45">
            <v>7730</v>
          </cell>
          <cell r="E45">
            <v>1250</v>
          </cell>
          <cell r="F45">
            <v>0</v>
          </cell>
          <cell r="G45" t="str">
            <v>X</v>
          </cell>
          <cell r="H45" t="str">
            <v>✓</v>
          </cell>
          <cell r="I45" t="str">
            <v>X</v>
          </cell>
          <cell r="J45" t="str">
            <v>19 500</v>
          </cell>
          <cell r="K45" t="str">
            <v>100 000</v>
          </cell>
          <cell r="L45" t="str">
            <v>Výbojky</v>
          </cell>
        </row>
        <row r="46">
          <cell r="A46" t="str">
            <v>ProVision 124W</v>
          </cell>
          <cell r="B46">
            <v>0</v>
          </cell>
          <cell r="C46">
            <v>124</v>
          </cell>
          <cell r="D46">
            <v>11000</v>
          </cell>
          <cell r="E46">
            <v>1500</v>
          </cell>
          <cell r="F46">
            <v>0</v>
          </cell>
          <cell r="G46" t="str">
            <v>X</v>
          </cell>
          <cell r="H46" t="str">
            <v>✓</v>
          </cell>
          <cell r="I46" t="str">
            <v>X</v>
          </cell>
          <cell r="J46" t="str">
            <v>12 500</v>
          </cell>
          <cell r="K46" t="str">
            <v>100 000</v>
          </cell>
          <cell r="L46" t="str">
            <v>Výbojky</v>
          </cell>
        </row>
        <row r="47">
          <cell r="A47" t="str">
            <v>ProLumia Pro-Bay II 100W + antiglare</v>
          </cell>
          <cell r="B47">
            <v>0</v>
          </cell>
          <cell r="C47">
            <v>100</v>
          </cell>
          <cell r="D47">
            <v>7150</v>
          </cell>
          <cell r="E47">
            <v>1250</v>
          </cell>
          <cell r="F47">
            <v>0</v>
          </cell>
          <cell r="G47" t="str">
            <v>X</v>
          </cell>
          <cell r="H47" t="str">
            <v>✓</v>
          </cell>
          <cell r="I47" t="str">
            <v>X</v>
          </cell>
          <cell r="J47" t="str">
            <v>12 000</v>
          </cell>
          <cell r="K47" t="str">
            <v>100 000</v>
          </cell>
          <cell r="L47" t="str">
            <v>Výbojky</v>
          </cell>
        </row>
        <row r="48">
          <cell r="A48" t="str">
            <v>PROLUMIA LED Pro-Stock Dali 120W</v>
          </cell>
          <cell r="B48">
            <v>0</v>
          </cell>
          <cell r="C48">
            <v>120</v>
          </cell>
          <cell r="D48">
            <v>8712</v>
          </cell>
          <cell r="E48">
            <v>1500</v>
          </cell>
          <cell r="F48">
            <v>0</v>
          </cell>
          <cell r="G48" t="str">
            <v>X</v>
          </cell>
          <cell r="H48" t="str">
            <v>✓</v>
          </cell>
          <cell r="I48" t="str">
            <v>X</v>
          </cell>
          <cell r="J48" t="str">
            <v>13 200</v>
          </cell>
          <cell r="K48" t="str">
            <v>60 000</v>
          </cell>
          <cell r="L48" t="str">
            <v>Výbojky</v>
          </cell>
        </row>
        <row r="49">
          <cell r="A49" t="str">
            <v>ProLumia Pro-Bay II 100W</v>
          </cell>
          <cell r="B49">
            <v>0</v>
          </cell>
          <cell r="C49">
            <v>100</v>
          </cell>
          <cell r="D49">
            <v>6615</v>
          </cell>
          <cell r="E49">
            <v>1250</v>
          </cell>
          <cell r="F49">
            <v>0</v>
          </cell>
          <cell r="G49" t="str">
            <v>X</v>
          </cell>
          <cell r="H49" t="str">
            <v>✓</v>
          </cell>
          <cell r="I49" t="str">
            <v>X</v>
          </cell>
          <cell r="J49" t="str">
            <v>-</v>
          </cell>
          <cell r="K49" t="str">
            <v>-</v>
          </cell>
          <cell r="L49" t="str">
            <v>-</v>
          </cell>
        </row>
        <row r="50">
          <cell r="A50" t="str">
            <v>PRO-SPACE R 30W + rámeček pro přisazení</v>
          </cell>
          <cell r="B50">
            <v>0</v>
          </cell>
          <cell r="C50">
            <v>30</v>
          </cell>
          <cell r="D50">
            <v>1300</v>
          </cell>
          <cell r="E50">
            <v>350</v>
          </cell>
          <cell r="F50">
            <v>0</v>
          </cell>
          <cell r="G50" t="str">
            <v>X</v>
          </cell>
          <cell r="H50" t="str">
            <v>✓</v>
          </cell>
          <cell r="I50" t="str">
            <v>X</v>
          </cell>
          <cell r="J50" t="str">
            <v>-</v>
          </cell>
          <cell r="K50" t="str">
            <v>-</v>
          </cell>
          <cell r="L50" t="str">
            <v>-</v>
          </cell>
        </row>
        <row r="51">
          <cell r="A51" t="str">
            <v>PRO-SPACE R 30W</v>
          </cell>
          <cell r="B51">
            <v>0</v>
          </cell>
          <cell r="C51">
            <v>30</v>
          </cell>
          <cell r="D51">
            <v>1300</v>
          </cell>
          <cell r="E51">
            <v>350</v>
          </cell>
          <cell r="F51">
            <v>0</v>
          </cell>
          <cell r="G51" t="str">
            <v>X</v>
          </cell>
          <cell r="H51" t="str">
            <v>✓</v>
          </cell>
          <cell r="I51" t="str">
            <v>X</v>
          </cell>
          <cell r="J51" t="str">
            <v>-</v>
          </cell>
          <cell r="K51" t="str">
            <v>-</v>
          </cell>
          <cell r="L51" t="str">
            <v>-</v>
          </cell>
        </row>
        <row r="52">
          <cell r="A52" t="str">
            <v>PRO-SPACE R 22W + rámeček pro přisazení</v>
          </cell>
          <cell r="B52">
            <v>0</v>
          </cell>
          <cell r="C52">
            <v>22</v>
          </cell>
          <cell r="D52">
            <v>1300</v>
          </cell>
          <cell r="E52">
            <v>350</v>
          </cell>
          <cell r="F52">
            <v>0</v>
          </cell>
          <cell r="G52" t="str">
            <v>X</v>
          </cell>
          <cell r="H52" t="str">
            <v>✓</v>
          </cell>
          <cell r="I52" t="str">
            <v>X</v>
          </cell>
          <cell r="J52" t="str">
            <v>-</v>
          </cell>
          <cell r="K52" t="str">
            <v>-</v>
          </cell>
          <cell r="L52" t="str">
            <v>-</v>
          </cell>
        </row>
        <row r="53">
          <cell r="A53" t="str">
            <v>PRO-SPACE R 22W</v>
          </cell>
          <cell r="B53">
            <v>0</v>
          </cell>
          <cell r="C53">
            <v>22</v>
          </cell>
          <cell r="D53">
            <v>1300</v>
          </cell>
          <cell r="E53">
            <v>350</v>
          </cell>
          <cell r="F53">
            <v>0</v>
          </cell>
          <cell r="G53" t="str">
            <v>X</v>
          </cell>
          <cell r="H53" t="str">
            <v>✓</v>
          </cell>
          <cell r="I53" t="str">
            <v>X</v>
          </cell>
          <cell r="J53" t="str">
            <v>-</v>
          </cell>
          <cell r="K53" t="str">
            <v>-</v>
          </cell>
          <cell r="L53" t="str">
            <v>-</v>
          </cell>
        </row>
        <row r="54">
          <cell r="A54" t="str">
            <v>PROLUMIA LED Pro-Aqua II ECO HO 9W, 4000K</v>
          </cell>
          <cell r="B54">
            <v>0</v>
          </cell>
          <cell r="C54">
            <v>9</v>
          </cell>
          <cell r="D54">
            <v>1700</v>
          </cell>
          <cell r="E54">
            <v>350</v>
          </cell>
          <cell r="F54">
            <v>0</v>
          </cell>
          <cell r="G54" t="str">
            <v>X</v>
          </cell>
          <cell r="H54" t="str">
            <v>✓</v>
          </cell>
          <cell r="I54" t="str">
            <v>X</v>
          </cell>
          <cell r="J54" t="str">
            <v>-</v>
          </cell>
          <cell r="K54" t="str">
            <v>-</v>
          </cell>
          <cell r="L54" t="str">
            <v>-</v>
          </cell>
        </row>
        <row r="55">
          <cell r="A55" t="str">
            <v>řízení osvětlení</v>
          </cell>
          <cell r="B55">
            <v>0</v>
          </cell>
          <cell r="C55">
            <v>0</v>
          </cell>
          <cell r="D55">
            <v>80000</v>
          </cell>
          <cell r="E55">
            <v>0</v>
          </cell>
          <cell r="F55">
            <v>0</v>
          </cell>
          <cell r="G55" t="str">
            <v>X</v>
          </cell>
          <cell r="H55" t="str">
            <v>X</v>
          </cell>
          <cell r="I55" t="str">
            <v>X</v>
          </cell>
          <cell r="J55" t="str">
            <v>-</v>
          </cell>
          <cell r="K55" t="str">
            <v>-</v>
          </cell>
          <cell r="L55" t="str">
            <v>-</v>
          </cell>
        </row>
        <row r="56">
          <cell r="A56" t="str">
            <v>lešení</v>
          </cell>
          <cell r="B56">
            <v>0</v>
          </cell>
          <cell r="C56">
            <v>0</v>
          </cell>
          <cell r="D56">
            <v>25000</v>
          </cell>
          <cell r="E56">
            <v>0</v>
          </cell>
          <cell r="F56">
            <v>0</v>
          </cell>
          <cell r="G56" t="str">
            <v>X</v>
          </cell>
          <cell r="H56" t="str">
            <v>X</v>
          </cell>
          <cell r="I56" t="str">
            <v>X</v>
          </cell>
          <cell r="J56" t="str">
            <v>-</v>
          </cell>
          <cell r="K56" t="str">
            <v>-</v>
          </cell>
          <cell r="L56" t="str">
            <v>-</v>
          </cell>
        </row>
        <row r="57">
          <cell r="A57" t="str">
            <v>Dodatečná kabeláž tělocvična</v>
          </cell>
          <cell r="B57">
            <v>0</v>
          </cell>
          <cell r="C57">
            <v>0</v>
          </cell>
          <cell r="D57">
            <v>32500</v>
          </cell>
          <cell r="E57">
            <v>0</v>
          </cell>
          <cell r="F57">
            <v>0</v>
          </cell>
          <cell r="G57" t="str">
            <v>X</v>
          </cell>
          <cell r="H57" t="str">
            <v>X</v>
          </cell>
          <cell r="I57" t="str">
            <v>X</v>
          </cell>
          <cell r="J57" t="str">
            <v>-</v>
          </cell>
          <cell r="K57" t="str">
            <v>-</v>
          </cell>
          <cell r="L57" t="str">
            <v>-</v>
          </cell>
        </row>
        <row r="58">
          <cell r="A58" t="str">
            <v>ProVision 59W</v>
          </cell>
          <cell r="B58">
            <v>0</v>
          </cell>
          <cell r="C58">
            <v>59</v>
          </cell>
          <cell r="D58">
            <v>8500</v>
          </cell>
          <cell r="E58">
            <v>0</v>
          </cell>
          <cell r="F58">
            <v>0</v>
          </cell>
          <cell r="G58" t="str">
            <v>X</v>
          </cell>
          <cell r="H58" t="str">
            <v>✓</v>
          </cell>
          <cell r="I58" t="str">
            <v>X</v>
          </cell>
          <cell r="J58" t="str">
            <v>-</v>
          </cell>
          <cell r="K58" t="str">
            <v>-</v>
          </cell>
          <cell r="L58" t="str">
            <v>-</v>
          </cell>
        </row>
        <row r="59">
          <cell r="A59" t="str">
            <v>lešení/plošina</v>
          </cell>
          <cell r="B59">
            <v>0</v>
          </cell>
          <cell r="C59">
            <v>0</v>
          </cell>
          <cell r="D59">
            <v>12000</v>
          </cell>
          <cell r="E59">
            <v>3000</v>
          </cell>
          <cell r="F59">
            <v>0</v>
          </cell>
          <cell r="G59" t="str">
            <v>X</v>
          </cell>
          <cell r="H59" t="str">
            <v>✓</v>
          </cell>
          <cell r="I59" t="str">
            <v>X</v>
          </cell>
          <cell r="J59" t="str">
            <v>-</v>
          </cell>
          <cell r="K59" t="str">
            <v>-</v>
          </cell>
          <cell r="L59" t="str">
            <v>-</v>
          </cell>
        </row>
        <row r="60">
          <cell r="A60" t="str">
            <v>lešeníA9</v>
          </cell>
          <cell r="B60">
            <v>0</v>
          </cell>
          <cell r="C60">
            <v>0</v>
          </cell>
          <cell r="D60">
            <v>30000</v>
          </cell>
          <cell r="E60">
            <v>0</v>
          </cell>
          <cell r="F60">
            <v>0</v>
          </cell>
          <cell r="G60" t="str">
            <v>X</v>
          </cell>
          <cell r="H60" t="str">
            <v>X</v>
          </cell>
          <cell r="I60" t="str">
            <v>X</v>
          </cell>
          <cell r="J60" t="str">
            <v>-</v>
          </cell>
          <cell r="K60" t="str">
            <v>-</v>
          </cell>
          <cell r="L60" t="str">
            <v>-</v>
          </cell>
        </row>
        <row r="61">
          <cell r="A61" t="str">
            <v>Dodatečná kabeláž A9</v>
          </cell>
          <cell r="B61">
            <v>0</v>
          </cell>
          <cell r="C61">
            <v>0</v>
          </cell>
          <cell r="D61">
            <v>50000</v>
          </cell>
          <cell r="E61">
            <v>0</v>
          </cell>
          <cell r="F61">
            <v>0</v>
          </cell>
          <cell r="G61" t="str">
            <v>X</v>
          </cell>
          <cell r="H61" t="str">
            <v>X</v>
          </cell>
          <cell r="I61" t="str">
            <v>X</v>
          </cell>
          <cell r="J61" t="str">
            <v>-</v>
          </cell>
          <cell r="K61" t="str">
            <v>-</v>
          </cell>
          <cell r="L61" t="str">
            <v>-</v>
          </cell>
        </row>
        <row r="62">
          <cell r="A62" t="str">
            <v>lešeníA10</v>
          </cell>
          <cell r="B62">
            <v>0</v>
          </cell>
          <cell r="C62">
            <v>0</v>
          </cell>
          <cell r="D62">
            <v>15000</v>
          </cell>
          <cell r="E62">
            <v>0</v>
          </cell>
          <cell r="F62">
            <v>0</v>
          </cell>
          <cell r="G62" t="str">
            <v>X</v>
          </cell>
          <cell r="H62" t="str">
            <v>X</v>
          </cell>
          <cell r="I62" t="str">
            <v>X</v>
          </cell>
          <cell r="J62" t="str">
            <v>-</v>
          </cell>
          <cell r="K62" t="str">
            <v>-</v>
          </cell>
          <cell r="L62" t="str">
            <v>-</v>
          </cell>
        </row>
        <row r="63">
          <cell r="A63" t="str">
            <v>Dodatečná kabeláž A10</v>
          </cell>
          <cell r="B63">
            <v>0</v>
          </cell>
          <cell r="C63">
            <v>0</v>
          </cell>
          <cell r="D63">
            <v>20000</v>
          </cell>
          <cell r="E63">
            <v>0</v>
          </cell>
          <cell r="F63">
            <v>0</v>
          </cell>
          <cell r="G63" t="str">
            <v>X</v>
          </cell>
          <cell r="H63" t="str">
            <v>X</v>
          </cell>
          <cell r="I63" t="str">
            <v>X</v>
          </cell>
          <cell r="J63" t="str">
            <v>-</v>
          </cell>
          <cell r="K63" t="str">
            <v>-</v>
          </cell>
          <cell r="L63" t="str">
            <v>-</v>
          </cell>
        </row>
        <row r="64">
          <cell r="A64" t="str">
            <v>LED náhrada za výbojku 400W</v>
          </cell>
          <cell r="B64">
            <v>0</v>
          </cell>
          <cell r="C64">
            <v>95</v>
          </cell>
          <cell r="D64">
            <v>6500</v>
          </cell>
          <cell r="E64">
            <v>1000</v>
          </cell>
          <cell r="F64">
            <v>0</v>
          </cell>
          <cell r="G64" t="str">
            <v>✓</v>
          </cell>
          <cell r="H64" t="str">
            <v>X</v>
          </cell>
          <cell r="I64" t="str">
            <v>X</v>
          </cell>
          <cell r="J64" t="str">
            <v>8 100</v>
          </cell>
          <cell r="K64" t="str">
            <v>40 000</v>
          </cell>
          <cell r="L64" t="str">
            <v>Výbojky</v>
          </cell>
        </row>
        <row r="65">
          <cell r="A65" t="str">
            <v>LED svítidlo náhrada za 1x58W kancelářské 1500mm</v>
          </cell>
          <cell r="B65">
            <v>0</v>
          </cell>
          <cell r="C65">
            <v>30</v>
          </cell>
          <cell r="D65">
            <v>1500</v>
          </cell>
          <cell r="E65">
            <v>350</v>
          </cell>
          <cell r="F65">
            <v>0</v>
          </cell>
          <cell r="G65" t="str">
            <v>X</v>
          </cell>
          <cell r="H65" t="str">
            <v>✓</v>
          </cell>
          <cell r="I65" t="str">
            <v>X</v>
          </cell>
          <cell r="J65" t="str">
            <v>3 400</v>
          </cell>
          <cell r="K65" t="str">
            <v>80 000</v>
          </cell>
          <cell r="L65" t="str">
            <v>zářivky</v>
          </cell>
        </row>
        <row r="66">
          <cell r="A66" t="str">
            <v>ProLumia Pro-Bay II 70W ZigBee</v>
          </cell>
          <cell r="B66">
            <v>0</v>
          </cell>
          <cell r="C66">
            <v>70</v>
          </cell>
          <cell r="D66">
            <v>6509</v>
          </cell>
          <cell r="E66">
            <v>1000</v>
          </cell>
          <cell r="F66">
            <v>0</v>
          </cell>
          <cell r="G66" t="str">
            <v>X</v>
          </cell>
          <cell r="H66" t="str">
            <v>✓</v>
          </cell>
          <cell r="I66" t="str">
            <v>X</v>
          </cell>
          <cell r="J66" t="str">
            <v>-</v>
          </cell>
          <cell r="K66">
            <v>40000</v>
          </cell>
          <cell r="L66" t="str">
            <v>Výbojky</v>
          </cell>
        </row>
        <row r="67">
          <cell r="A67" t="str">
            <v>ProLumia Pro-Bay II 100W ZigBee</v>
          </cell>
          <cell r="B67">
            <v>0</v>
          </cell>
          <cell r="C67">
            <v>100</v>
          </cell>
          <cell r="D67">
            <v>8851</v>
          </cell>
          <cell r="E67">
            <v>1000</v>
          </cell>
          <cell r="F67">
            <v>0</v>
          </cell>
          <cell r="G67" t="str">
            <v>X</v>
          </cell>
          <cell r="H67" t="str">
            <v>✓</v>
          </cell>
          <cell r="I67" t="str">
            <v>X</v>
          </cell>
          <cell r="J67" t="str">
            <v>-</v>
          </cell>
          <cell r="K67">
            <v>40000</v>
          </cell>
          <cell r="L67" t="str">
            <v>Výbojky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A78" t="str">
            <v>Celkový náklad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otřeby"/>
      <sheetName val="Klimatické údaje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3"/>
      <sheetName val="A14"/>
      <sheetName val="A15"/>
      <sheetName val="Sazby"/>
      <sheetName val="Výpočet nákladů a úspor"/>
      <sheetName val="Investice a úspory"/>
      <sheetName val="Garantovaná úspora"/>
      <sheetName val="Financování"/>
      <sheetName val="Rekapitulace"/>
      <sheetName val="Cenová příloha"/>
      <sheetName val="Body"/>
      <sheetName val="Body_skut"/>
      <sheetName val="Body_skut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_vyh_nab_n0 (2)"/>
      <sheetName val="cen_navrh"/>
      <sheetName val="cen_vyh_nab_MSA"/>
      <sheetName val="Popis opatření"/>
      <sheetName val=" kursy"/>
      <sheetName val="List1"/>
      <sheetName val="titulni list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tabSelected="1" zoomScale="85" zoomScaleNormal="85" workbookViewId="0">
      <selection activeCell="E9" sqref="E9"/>
    </sheetView>
  </sheetViews>
  <sheetFormatPr defaultColWidth="9.140625" defaultRowHeight="12.75" outlineLevelRow="1" outlineLevelCol="1" x14ac:dyDescent="0.2"/>
  <cols>
    <col min="1" max="1" width="12" style="1" customWidth="1"/>
    <col min="2" max="2" width="47" style="1" customWidth="1"/>
    <col min="3" max="3" width="20.140625" style="1" customWidth="1"/>
    <col min="4" max="4" width="8" style="1" customWidth="1"/>
    <col min="5" max="6" width="9.140625" style="1"/>
    <col min="7" max="7" width="11.140625" style="1" customWidth="1"/>
    <col min="8" max="8" width="12.85546875" style="1" customWidth="1"/>
    <col min="9" max="9" width="11" style="1" customWidth="1"/>
    <col min="10" max="10" width="11.28515625" style="1" customWidth="1"/>
    <col min="11" max="11" width="24.42578125" style="1" customWidth="1"/>
    <col min="12" max="12" width="30.140625" style="1" customWidth="1"/>
    <col min="13" max="14" width="9.140625" style="1"/>
    <col min="15" max="15" width="9.140625" style="1" customWidth="1" outlineLevel="1"/>
    <col min="16" max="16" width="11.42578125" style="1" customWidth="1"/>
    <col min="17" max="17" width="9.140625" style="1"/>
    <col min="18" max="18" width="12.5703125" style="1" customWidth="1"/>
    <col min="19" max="16384" width="9.140625" style="1"/>
  </cols>
  <sheetData>
    <row r="1" spans="1:23" x14ac:dyDescent="0.2">
      <c r="B1" s="31"/>
      <c r="C1" s="31"/>
      <c r="D1" s="32"/>
      <c r="E1" s="32"/>
      <c r="F1" s="32"/>
      <c r="G1" s="32"/>
      <c r="H1" s="32"/>
      <c r="I1" s="33"/>
      <c r="J1" s="34"/>
      <c r="K1" s="34"/>
      <c r="L1" s="31"/>
      <c r="M1" s="32"/>
      <c r="N1" s="31"/>
      <c r="O1" s="33"/>
      <c r="P1" s="32"/>
      <c r="Q1" s="32"/>
      <c r="R1" s="32"/>
    </row>
    <row r="2" spans="1:23" ht="13.5" thickBot="1" x14ac:dyDescent="0.25">
      <c r="A2" s="2" t="s">
        <v>68</v>
      </c>
      <c r="G2" s="2"/>
      <c r="J2" s="3"/>
      <c r="K2" s="3"/>
    </row>
    <row r="3" spans="1:23" x14ac:dyDescent="0.2">
      <c r="B3" s="4" t="s">
        <v>67</v>
      </c>
      <c r="C3" s="5"/>
      <c r="D3" s="35" t="s">
        <v>24</v>
      </c>
      <c r="E3" s="6"/>
      <c r="F3" s="6"/>
      <c r="G3" s="6"/>
      <c r="H3" s="6"/>
      <c r="I3" s="6"/>
      <c r="J3" s="6"/>
      <c r="K3" s="96"/>
      <c r="L3" s="36" t="s">
        <v>0</v>
      </c>
      <c r="M3" s="6"/>
      <c r="N3" s="6"/>
      <c r="O3" s="6"/>
      <c r="P3" s="6"/>
      <c r="Q3" s="6"/>
      <c r="R3" s="7"/>
    </row>
    <row r="4" spans="1:23" ht="51.75" customHeight="1" x14ac:dyDescent="0.2">
      <c r="B4" s="8" t="s">
        <v>25</v>
      </c>
      <c r="C4" s="37" t="s">
        <v>1</v>
      </c>
      <c r="D4" s="9" t="s">
        <v>2</v>
      </c>
      <c r="E4" s="9" t="s">
        <v>3</v>
      </c>
      <c r="F4" s="9" t="s">
        <v>4</v>
      </c>
      <c r="G4" s="9" t="s">
        <v>5</v>
      </c>
      <c r="H4" s="9" t="s">
        <v>6</v>
      </c>
      <c r="I4" s="9" t="s">
        <v>7</v>
      </c>
      <c r="J4" s="91" t="s">
        <v>8</v>
      </c>
      <c r="K4" s="97" t="s">
        <v>223</v>
      </c>
      <c r="L4" s="38" t="s">
        <v>9</v>
      </c>
      <c r="M4" s="10" t="s">
        <v>10</v>
      </c>
      <c r="N4" s="10" t="s">
        <v>11</v>
      </c>
      <c r="O4" s="10" t="s">
        <v>12</v>
      </c>
      <c r="P4" s="10" t="s">
        <v>13</v>
      </c>
      <c r="Q4" s="10" t="s">
        <v>14</v>
      </c>
      <c r="R4" s="11" t="s">
        <v>15</v>
      </c>
    </row>
    <row r="5" spans="1:23" ht="16.5" customHeight="1" thickBot="1" x14ac:dyDescent="0.3">
      <c r="B5" s="12"/>
      <c r="C5" s="13"/>
      <c r="D5" s="39" t="s">
        <v>16</v>
      </c>
      <c r="E5" s="14" t="s">
        <v>17</v>
      </c>
      <c r="F5" s="14" t="s">
        <v>18</v>
      </c>
      <c r="G5" s="14" t="s">
        <v>17</v>
      </c>
      <c r="H5" s="39" t="s">
        <v>19</v>
      </c>
      <c r="I5" s="14" t="s">
        <v>18</v>
      </c>
      <c r="J5" s="92" t="s">
        <v>20</v>
      </c>
      <c r="K5" s="98"/>
      <c r="L5" s="12"/>
      <c r="M5" s="39" t="s">
        <v>16</v>
      </c>
      <c r="N5" s="14" t="s">
        <v>17</v>
      </c>
      <c r="O5" s="14" t="s">
        <v>18</v>
      </c>
      <c r="P5" s="14" t="s">
        <v>20</v>
      </c>
      <c r="Q5" s="39" t="s">
        <v>20</v>
      </c>
      <c r="R5" s="40" t="s">
        <v>21</v>
      </c>
      <c r="T5" s="57"/>
    </row>
    <row r="6" spans="1:23" ht="49.5" customHeight="1" thickTop="1" x14ac:dyDescent="0.2">
      <c r="B6" s="51" t="s">
        <v>67</v>
      </c>
      <c r="C6" s="52"/>
      <c r="D6" s="53"/>
      <c r="E6" s="54"/>
      <c r="F6" s="54"/>
      <c r="G6" s="54"/>
      <c r="H6" s="102" t="s">
        <v>221</v>
      </c>
      <c r="I6" s="102" t="s">
        <v>221</v>
      </c>
      <c r="J6" s="93"/>
      <c r="K6" s="56" t="s">
        <v>222</v>
      </c>
      <c r="L6" s="51"/>
      <c r="M6" s="55"/>
      <c r="N6" s="54"/>
      <c r="O6" s="54"/>
      <c r="P6" s="54"/>
      <c r="Q6" s="55"/>
      <c r="R6" s="56"/>
      <c r="T6" s="59"/>
      <c r="U6" s="58"/>
      <c r="V6" s="58"/>
      <c r="W6" s="58"/>
    </row>
    <row r="7" spans="1:23" ht="14.45" customHeight="1" outlineLevel="1" x14ac:dyDescent="0.2">
      <c r="B7" s="103" t="s">
        <v>75</v>
      </c>
      <c r="C7" s="18" t="s">
        <v>225</v>
      </c>
      <c r="D7" s="104">
        <v>33</v>
      </c>
      <c r="E7" s="20">
        <v>150</v>
      </c>
      <c r="F7" s="105">
        <v>0.15</v>
      </c>
      <c r="G7" s="20">
        <f>E7*(1+F7)</f>
        <v>172.5</v>
      </c>
      <c r="H7" s="99">
        <v>4745</v>
      </c>
      <c r="I7" s="100">
        <v>0.5</v>
      </c>
      <c r="J7" s="106">
        <f>(G7/1000*H7)*I7*D7</f>
        <v>13505.456249999999</v>
      </c>
      <c r="K7" s="101"/>
      <c r="L7" s="45"/>
      <c r="M7" s="22"/>
      <c r="N7" s="23"/>
      <c r="O7" s="24"/>
      <c r="P7" s="25"/>
      <c r="Q7" s="22"/>
      <c r="R7" s="21"/>
      <c r="T7" s="59"/>
      <c r="U7" s="58"/>
      <c r="V7" s="58"/>
      <c r="W7" s="58"/>
    </row>
    <row r="8" spans="1:23" ht="14.45" customHeight="1" outlineLevel="1" x14ac:dyDescent="0.2">
      <c r="B8" s="41" t="s">
        <v>75</v>
      </c>
      <c r="C8" s="42" t="s">
        <v>225</v>
      </c>
      <c r="D8" s="43">
        <v>14</v>
      </c>
      <c r="E8" s="19">
        <v>150</v>
      </c>
      <c r="F8" s="15">
        <v>0.15</v>
      </c>
      <c r="G8" s="44">
        <f>E8*(1+F8)</f>
        <v>172.5</v>
      </c>
      <c r="H8" s="99">
        <v>1825</v>
      </c>
      <c r="I8" s="100">
        <v>0.75</v>
      </c>
      <c r="J8" s="94">
        <f t="shared" ref="J8:J43" si="0">(G8/1000*H8)*I8*D8</f>
        <v>3305.53125</v>
      </c>
      <c r="K8" s="101"/>
      <c r="L8" s="45"/>
      <c r="M8" s="22"/>
      <c r="N8" s="23"/>
      <c r="O8" s="24"/>
      <c r="P8" s="25"/>
      <c r="Q8" s="22"/>
      <c r="R8" s="21"/>
      <c r="T8" s="59"/>
      <c r="U8" s="58"/>
      <c r="V8" s="58"/>
      <c r="W8" s="58"/>
    </row>
    <row r="9" spans="1:23" ht="14.45" customHeight="1" outlineLevel="1" x14ac:dyDescent="0.2">
      <c r="B9" s="41" t="s">
        <v>75</v>
      </c>
      <c r="C9" s="42" t="s">
        <v>77</v>
      </c>
      <c r="D9" s="108">
        <v>14</v>
      </c>
      <c r="E9" s="19">
        <v>98</v>
      </c>
      <c r="F9" s="15">
        <v>0</v>
      </c>
      <c r="G9" s="44">
        <f t="shared" ref="G9:G38" si="1">E9*(1+F9)</f>
        <v>98</v>
      </c>
      <c r="H9" s="99">
        <v>4745</v>
      </c>
      <c r="I9" s="100">
        <v>0.8</v>
      </c>
      <c r="J9" s="94">
        <f t="shared" si="0"/>
        <v>5208.112000000001</v>
      </c>
      <c r="K9" s="107">
        <v>32</v>
      </c>
      <c r="L9" s="45"/>
      <c r="M9" s="22"/>
      <c r="N9" s="23"/>
      <c r="O9" s="24"/>
      <c r="P9" s="25"/>
      <c r="Q9" s="22"/>
      <c r="R9" s="21"/>
      <c r="T9" s="59"/>
      <c r="U9" s="58"/>
      <c r="V9" s="58"/>
      <c r="W9" s="58"/>
    </row>
    <row r="10" spans="1:23" ht="14.45" customHeight="1" outlineLevel="1" x14ac:dyDescent="0.2">
      <c r="B10" s="41" t="s">
        <v>75</v>
      </c>
      <c r="C10" s="42" t="s">
        <v>78</v>
      </c>
      <c r="D10" s="108">
        <v>20</v>
      </c>
      <c r="E10" s="19">
        <v>240</v>
      </c>
      <c r="F10" s="15">
        <v>0.15</v>
      </c>
      <c r="G10" s="44">
        <f t="shared" si="1"/>
        <v>276</v>
      </c>
      <c r="H10" s="99">
        <v>4745</v>
      </c>
      <c r="I10" s="100">
        <v>0.5</v>
      </c>
      <c r="J10" s="94">
        <f t="shared" si="0"/>
        <v>13096.2</v>
      </c>
      <c r="K10" s="107">
        <v>2</v>
      </c>
      <c r="L10" s="45"/>
      <c r="M10" s="22"/>
      <c r="N10" s="23"/>
      <c r="O10" s="24"/>
      <c r="P10" s="25"/>
      <c r="Q10" s="22"/>
      <c r="R10" s="21"/>
      <c r="T10" s="59"/>
    </row>
    <row r="11" spans="1:23" ht="14.45" customHeight="1" outlineLevel="1" x14ac:dyDescent="0.2">
      <c r="B11" s="41" t="s">
        <v>75</v>
      </c>
      <c r="C11" s="18" t="s">
        <v>79</v>
      </c>
      <c r="D11" s="109">
        <v>37</v>
      </c>
      <c r="E11" s="20">
        <v>20</v>
      </c>
      <c r="F11" s="15">
        <v>0</v>
      </c>
      <c r="G11" s="44">
        <f t="shared" si="1"/>
        <v>20</v>
      </c>
      <c r="H11" s="99">
        <v>2920</v>
      </c>
      <c r="I11" s="100">
        <v>0.5</v>
      </c>
      <c r="J11" s="94">
        <f t="shared" si="0"/>
        <v>1080.3999999999999</v>
      </c>
      <c r="K11" s="107">
        <v>41</v>
      </c>
      <c r="L11" s="45"/>
      <c r="M11" s="22"/>
      <c r="N11" s="23"/>
      <c r="O11" s="24"/>
      <c r="P11" s="25"/>
      <c r="Q11" s="22"/>
      <c r="R11" s="21"/>
      <c r="T11" s="59"/>
    </row>
    <row r="12" spans="1:23" ht="14.45" customHeight="1" outlineLevel="1" x14ac:dyDescent="0.2">
      <c r="B12" s="17" t="s">
        <v>75</v>
      </c>
      <c r="C12" s="42" t="s">
        <v>80</v>
      </c>
      <c r="D12" s="109">
        <v>7</v>
      </c>
      <c r="E12" s="20">
        <v>36</v>
      </c>
      <c r="F12" s="15">
        <v>0.15</v>
      </c>
      <c r="G12" s="44">
        <f t="shared" si="1"/>
        <v>41.4</v>
      </c>
      <c r="H12" s="99">
        <v>2920</v>
      </c>
      <c r="I12" s="100">
        <v>0.3</v>
      </c>
      <c r="J12" s="94">
        <f t="shared" si="0"/>
        <v>253.86479999999997</v>
      </c>
      <c r="K12" s="107">
        <v>3</v>
      </c>
      <c r="L12" s="45"/>
      <c r="M12" s="22"/>
      <c r="N12" s="23"/>
      <c r="O12" s="24"/>
      <c r="P12" s="25"/>
      <c r="Q12" s="22"/>
      <c r="R12" s="21"/>
      <c r="T12" s="59"/>
    </row>
    <row r="13" spans="1:23" ht="14.45" customHeight="1" outlineLevel="1" x14ac:dyDescent="0.2">
      <c r="B13" s="17" t="s">
        <v>81</v>
      </c>
      <c r="C13" s="42" t="s">
        <v>82</v>
      </c>
      <c r="D13" s="46">
        <v>3</v>
      </c>
      <c r="E13" s="20">
        <v>72</v>
      </c>
      <c r="F13" s="15">
        <v>0.15</v>
      </c>
      <c r="G13" s="44">
        <f t="shared" si="1"/>
        <v>82.8</v>
      </c>
      <c r="H13" s="99">
        <v>4745</v>
      </c>
      <c r="I13" s="100">
        <v>0.5</v>
      </c>
      <c r="J13" s="94">
        <f t="shared" si="0"/>
        <v>589.32899999999995</v>
      </c>
      <c r="K13" s="101"/>
      <c r="L13" s="45"/>
      <c r="M13" s="22"/>
      <c r="N13" s="23"/>
      <c r="O13" s="24"/>
      <c r="P13" s="25"/>
      <c r="Q13" s="22"/>
      <c r="R13" s="21"/>
      <c r="T13" s="16"/>
    </row>
    <row r="14" spans="1:23" ht="14.45" customHeight="1" outlineLevel="1" x14ac:dyDescent="0.2">
      <c r="B14" s="17" t="s">
        <v>83</v>
      </c>
      <c r="C14" s="42" t="s">
        <v>82</v>
      </c>
      <c r="D14" s="46">
        <v>8</v>
      </c>
      <c r="E14" s="20">
        <v>72</v>
      </c>
      <c r="F14" s="15">
        <v>0.15</v>
      </c>
      <c r="G14" s="44">
        <f t="shared" si="1"/>
        <v>82.8</v>
      </c>
      <c r="H14" s="99">
        <v>4745</v>
      </c>
      <c r="I14" s="100">
        <v>1</v>
      </c>
      <c r="J14" s="94">
        <f t="shared" si="0"/>
        <v>3143.0879999999997</v>
      </c>
      <c r="K14" s="101"/>
      <c r="L14" s="45"/>
      <c r="M14" s="22"/>
      <c r="N14" s="23"/>
      <c r="O14" s="24"/>
      <c r="P14" s="25"/>
      <c r="Q14" s="22"/>
      <c r="R14" s="21"/>
      <c r="T14" s="16"/>
    </row>
    <row r="15" spans="1:23" ht="14.45" customHeight="1" outlineLevel="1" x14ac:dyDescent="0.2">
      <c r="B15" s="17" t="s">
        <v>84</v>
      </c>
      <c r="C15" s="42" t="s">
        <v>217</v>
      </c>
      <c r="D15" s="46">
        <v>14</v>
      </c>
      <c r="E15" s="20">
        <v>120</v>
      </c>
      <c r="F15" s="15">
        <v>0</v>
      </c>
      <c r="G15" s="44">
        <f t="shared" si="1"/>
        <v>120</v>
      </c>
      <c r="H15" s="99">
        <v>4745</v>
      </c>
      <c r="I15" s="100">
        <v>0.9</v>
      </c>
      <c r="J15" s="94">
        <f t="shared" si="0"/>
        <v>7174.4400000000005</v>
      </c>
      <c r="K15" s="101"/>
      <c r="L15" s="45"/>
      <c r="M15" s="22"/>
      <c r="N15" s="23"/>
      <c r="O15" s="24"/>
      <c r="P15" s="25"/>
      <c r="Q15" s="22"/>
      <c r="R15" s="21"/>
      <c r="T15" s="16"/>
    </row>
    <row r="16" spans="1:23" ht="14.45" customHeight="1" outlineLevel="1" x14ac:dyDescent="0.2">
      <c r="B16" s="17" t="s">
        <v>84</v>
      </c>
      <c r="C16" s="42" t="s">
        <v>79</v>
      </c>
      <c r="D16" s="46">
        <v>15</v>
      </c>
      <c r="E16" s="20">
        <v>20</v>
      </c>
      <c r="F16" s="15">
        <v>0</v>
      </c>
      <c r="G16" s="44">
        <f>E16*(1+F16)</f>
        <v>20</v>
      </c>
      <c r="H16" s="99">
        <v>4745</v>
      </c>
      <c r="I16" s="100">
        <v>0.9</v>
      </c>
      <c r="J16" s="94">
        <f t="shared" si="0"/>
        <v>1281.1500000000001</v>
      </c>
      <c r="K16" s="101"/>
      <c r="L16" s="45"/>
      <c r="M16" s="22"/>
      <c r="N16" s="23"/>
      <c r="O16" s="24"/>
      <c r="P16" s="25"/>
      <c r="Q16" s="22"/>
      <c r="R16" s="21"/>
      <c r="T16" s="16"/>
    </row>
    <row r="17" spans="2:20" ht="14.45" customHeight="1" outlineLevel="1" x14ac:dyDescent="0.2">
      <c r="B17" s="17" t="s">
        <v>84</v>
      </c>
      <c r="C17" s="42" t="s">
        <v>86</v>
      </c>
      <c r="D17" s="46">
        <v>1</v>
      </c>
      <c r="E17" s="20">
        <v>18</v>
      </c>
      <c r="F17" s="15">
        <v>0.15</v>
      </c>
      <c r="G17" s="44">
        <f t="shared" si="1"/>
        <v>20.7</v>
      </c>
      <c r="H17" s="99">
        <v>4745</v>
      </c>
      <c r="I17" s="100">
        <v>0.9</v>
      </c>
      <c r="J17" s="94">
        <f t="shared" si="0"/>
        <v>88.399349999999998</v>
      </c>
      <c r="K17" s="101"/>
      <c r="L17" s="45"/>
      <c r="M17" s="22"/>
      <c r="N17" s="23"/>
      <c r="O17" s="24"/>
      <c r="P17" s="25"/>
      <c r="Q17" s="22"/>
      <c r="R17" s="21"/>
      <c r="T17" s="16"/>
    </row>
    <row r="18" spans="2:20" ht="14.45" customHeight="1" outlineLevel="1" x14ac:dyDescent="0.2">
      <c r="B18" s="17" t="s">
        <v>87</v>
      </c>
      <c r="C18" s="18" t="s">
        <v>80</v>
      </c>
      <c r="D18" s="46">
        <v>40</v>
      </c>
      <c r="E18" s="20">
        <v>36</v>
      </c>
      <c r="F18" s="15">
        <v>0.15</v>
      </c>
      <c r="G18" s="44">
        <f t="shared" si="1"/>
        <v>41.4</v>
      </c>
      <c r="H18" s="99">
        <v>4745</v>
      </c>
      <c r="I18" s="100">
        <v>0.9</v>
      </c>
      <c r="J18" s="94">
        <f t="shared" si="0"/>
        <v>7071.9480000000003</v>
      </c>
      <c r="K18" s="101"/>
      <c r="L18" s="45"/>
      <c r="M18" s="22"/>
      <c r="N18" s="23"/>
      <c r="O18" s="24"/>
      <c r="P18" s="25"/>
      <c r="Q18" s="22"/>
      <c r="R18" s="21"/>
      <c r="T18" s="16"/>
    </row>
    <row r="19" spans="2:20" ht="14.45" customHeight="1" outlineLevel="1" x14ac:dyDescent="0.2">
      <c r="B19" s="17" t="s">
        <v>88</v>
      </c>
      <c r="C19" s="42" t="s">
        <v>89</v>
      </c>
      <c r="D19" s="46">
        <v>7</v>
      </c>
      <c r="E19" s="20">
        <v>20</v>
      </c>
      <c r="F19" s="15">
        <v>0</v>
      </c>
      <c r="G19" s="44">
        <f t="shared" si="1"/>
        <v>20</v>
      </c>
      <c r="H19" s="99">
        <v>4745</v>
      </c>
      <c r="I19" s="100">
        <v>0.5</v>
      </c>
      <c r="J19" s="94">
        <f t="shared" si="0"/>
        <v>332.15000000000003</v>
      </c>
      <c r="K19" s="101"/>
      <c r="L19" s="45"/>
      <c r="M19" s="22"/>
      <c r="N19" s="23"/>
      <c r="O19" s="24"/>
      <c r="P19" s="25"/>
      <c r="Q19" s="22"/>
      <c r="R19" s="21"/>
      <c r="T19" s="16"/>
    </row>
    <row r="20" spans="2:20" ht="14.45" customHeight="1" outlineLevel="1" x14ac:dyDescent="0.2">
      <c r="B20" s="17" t="s">
        <v>90</v>
      </c>
      <c r="C20" s="18" t="s">
        <v>89</v>
      </c>
      <c r="D20" s="46">
        <v>21</v>
      </c>
      <c r="E20" s="20">
        <v>20</v>
      </c>
      <c r="F20" s="15">
        <v>0</v>
      </c>
      <c r="G20" s="44">
        <f t="shared" si="1"/>
        <v>20</v>
      </c>
      <c r="H20" s="99">
        <v>4745</v>
      </c>
      <c r="I20" s="100">
        <v>0.5</v>
      </c>
      <c r="J20" s="94">
        <f t="shared" si="0"/>
        <v>996.45</v>
      </c>
      <c r="K20" s="101"/>
      <c r="L20" s="45"/>
      <c r="M20" s="22"/>
      <c r="N20" s="23"/>
      <c r="O20" s="24"/>
      <c r="P20" s="25"/>
      <c r="Q20" s="22"/>
      <c r="R20" s="21"/>
      <c r="T20" s="16"/>
    </row>
    <row r="21" spans="2:20" ht="14.45" customHeight="1" outlineLevel="1" x14ac:dyDescent="0.2">
      <c r="B21" s="17" t="s">
        <v>91</v>
      </c>
      <c r="C21" s="18" t="s">
        <v>82</v>
      </c>
      <c r="D21" s="46">
        <v>4</v>
      </c>
      <c r="E21" s="20">
        <v>72</v>
      </c>
      <c r="F21" s="15">
        <v>0.15</v>
      </c>
      <c r="G21" s="44">
        <f t="shared" si="1"/>
        <v>82.8</v>
      </c>
      <c r="H21" s="99">
        <v>4745</v>
      </c>
      <c r="I21" s="100">
        <v>0.9</v>
      </c>
      <c r="J21" s="94">
        <f t="shared" si="0"/>
        <v>1414.3896</v>
      </c>
      <c r="K21" s="101"/>
      <c r="L21" s="45"/>
      <c r="M21" s="22"/>
      <c r="N21" s="23"/>
      <c r="O21" s="24"/>
      <c r="P21" s="25"/>
      <c r="Q21" s="22"/>
      <c r="R21" s="21"/>
      <c r="T21" s="16"/>
    </row>
    <row r="22" spans="2:20" ht="14.45" customHeight="1" outlineLevel="1" x14ac:dyDescent="0.2">
      <c r="B22" s="17" t="s">
        <v>92</v>
      </c>
      <c r="C22" s="42" t="s">
        <v>82</v>
      </c>
      <c r="D22" s="46">
        <v>4</v>
      </c>
      <c r="E22" s="20">
        <v>72</v>
      </c>
      <c r="F22" s="15">
        <v>0.15</v>
      </c>
      <c r="G22" s="44">
        <f t="shared" si="1"/>
        <v>82.8</v>
      </c>
      <c r="H22" s="99">
        <v>4745</v>
      </c>
      <c r="I22" s="100">
        <v>0.9</v>
      </c>
      <c r="J22" s="94">
        <f t="shared" si="0"/>
        <v>1414.3896</v>
      </c>
      <c r="K22" s="101"/>
      <c r="L22" s="45"/>
      <c r="M22" s="22"/>
      <c r="N22" s="23"/>
      <c r="O22" s="24"/>
      <c r="P22" s="25"/>
      <c r="Q22" s="22"/>
      <c r="R22" s="21"/>
      <c r="T22" s="16"/>
    </row>
    <row r="23" spans="2:20" ht="14.45" customHeight="1" outlineLevel="1" x14ac:dyDescent="0.2">
      <c r="B23" s="17" t="s">
        <v>93</v>
      </c>
      <c r="C23" s="42" t="s">
        <v>79</v>
      </c>
      <c r="D23" s="46">
        <v>1</v>
      </c>
      <c r="E23" s="20">
        <v>20</v>
      </c>
      <c r="F23" s="15">
        <v>0</v>
      </c>
      <c r="G23" s="44">
        <f t="shared" si="1"/>
        <v>20</v>
      </c>
      <c r="H23" s="99">
        <v>4745</v>
      </c>
      <c r="I23" s="100">
        <v>0.9</v>
      </c>
      <c r="J23" s="94">
        <f t="shared" si="0"/>
        <v>85.410000000000011</v>
      </c>
      <c r="K23" s="101"/>
      <c r="L23" s="45"/>
      <c r="M23" s="22"/>
      <c r="N23" s="23"/>
      <c r="O23" s="24"/>
      <c r="P23" s="25"/>
      <c r="Q23" s="22"/>
      <c r="R23" s="21"/>
      <c r="T23" s="16"/>
    </row>
    <row r="24" spans="2:20" ht="14.45" customHeight="1" outlineLevel="1" x14ac:dyDescent="0.2">
      <c r="B24" s="17" t="s">
        <v>94</v>
      </c>
      <c r="C24" s="42" t="s">
        <v>79</v>
      </c>
      <c r="D24" s="18">
        <v>9</v>
      </c>
      <c r="E24" s="20">
        <v>20</v>
      </c>
      <c r="F24" s="15">
        <v>0</v>
      </c>
      <c r="G24" s="44">
        <f t="shared" si="1"/>
        <v>20</v>
      </c>
      <c r="H24" s="99">
        <v>4745</v>
      </c>
      <c r="I24" s="100">
        <v>0.9</v>
      </c>
      <c r="J24" s="94">
        <f t="shared" si="0"/>
        <v>768.69</v>
      </c>
      <c r="K24" s="101"/>
      <c r="L24" s="45"/>
      <c r="M24" s="22"/>
      <c r="N24" s="23"/>
      <c r="O24" s="24"/>
      <c r="P24" s="25"/>
      <c r="Q24" s="22"/>
      <c r="R24" s="21"/>
      <c r="T24" s="16"/>
    </row>
    <row r="25" spans="2:20" ht="14.45" customHeight="1" outlineLevel="1" x14ac:dyDescent="0.2">
      <c r="B25" s="17" t="s">
        <v>95</v>
      </c>
      <c r="C25" s="18" t="s">
        <v>86</v>
      </c>
      <c r="D25" s="18">
        <v>11</v>
      </c>
      <c r="E25" s="20">
        <v>18</v>
      </c>
      <c r="F25" s="15">
        <v>0.15</v>
      </c>
      <c r="G25" s="44">
        <f t="shared" si="1"/>
        <v>20.7</v>
      </c>
      <c r="H25" s="99">
        <v>4745</v>
      </c>
      <c r="I25" s="100">
        <v>0.9</v>
      </c>
      <c r="J25" s="94">
        <f t="shared" si="0"/>
        <v>972.39284999999995</v>
      </c>
      <c r="K25" s="101"/>
      <c r="L25" s="45"/>
      <c r="M25" s="22"/>
      <c r="N25" s="23"/>
      <c r="O25" s="24"/>
      <c r="P25" s="25"/>
      <c r="Q25" s="22"/>
      <c r="R25" s="21"/>
      <c r="T25" s="16"/>
    </row>
    <row r="26" spans="2:20" ht="14.45" customHeight="1" outlineLevel="1" x14ac:dyDescent="0.2">
      <c r="B26" s="17" t="s">
        <v>96</v>
      </c>
      <c r="C26" s="18" t="s">
        <v>224</v>
      </c>
      <c r="D26" s="18">
        <v>7</v>
      </c>
      <c r="E26" s="20">
        <v>40</v>
      </c>
      <c r="F26" s="15">
        <v>0</v>
      </c>
      <c r="G26" s="44">
        <f t="shared" si="1"/>
        <v>40</v>
      </c>
      <c r="H26" s="99">
        <v>4380</v>
      </c>
      <c r="I26" s="100">
        <v>0.8</v>
      </c>
      <c r="J26" s="94">
        <f t="shared" si="0"/>
        <v>981.12000000000012</v>
      </c>
      <c r="K26" s="101"/>
      <c r="L26" s="45"/>
      <c r="M26" s="22"/>
      <c r="N26" s="23"/>
      <c r="O26" s="24"/>
      <c r="P26" s="25"/>
      <c r="Q26" s="22"/>
      <c r="R26" s="21"/>
      <c r="T26" s="16"/>
    </row>
    <row r="27" spans="2:20" ht="14.45" customHeight="1" outlineLevel="1" x14ac:dyDescent="0.2">
      <c r="B27" s="17" t="s">
        <v>98</v>
      </c>
      <c r="C27" s="42" t="s">
        <v>82</v>
      </c>
      <c r="D27" s="18">
        <v>2</v>
      </c>
      <c r="E27" s="20">
        <v>72</v>
      </c>
      <c r="F27" s="15">
        <v>0.15</v>
      </c>
      <c r="G27" s="44">
        <f t="shared" si="1"/>
        <v>82.8</v>
      </c>
      <c r="H27" s="99">
        <v>4380</v>
      </c>
      <c r="I27" s="100">
        <v>1</v>
      </c>
      <c r="J27" s="94">
        <f t="shared" si="0"/>
        <v>725.32799999999997</v>
      </c>
      <c r="K27" s="101"/>
      <c r="L27" s="45"/>
      <c r="M27" s="22"/>
      <c r="N27" s="23"/>
      <c r="O27" s="24"/>
      <c r="P27" s="25"/>
      <c r="Q27" s="22"/>
      <c r="R27" s="21"/>
      <c r="T27" s="16"/>
    </row>
    <row r="28" spans="2:20" ht="14.45" customHeight="1" outlineLevel="1" x14ac:dyDescent="0.2">
      <c r="B28" s="17" t="s">
        <v>99</v>
      </c>
      <c r="C28" s="42" t="s">
        <v>80</v>
      </c>
      <c r="D28" s="18">
        <v>3</v>
      </c>
      <c r="E28" s="20">
        <v>36</v>
      </c>
      <c r="F28" s="15">
        <v>0.15</v>
      </c>
      <c r="G28" s="44">
        <f t="shared" si="1"/>
        <v>41.4</v>
      </c>
      <c r="H28" s="99">
        <v>4380</v>
      </c>
      <c r="I28" s="100">
        <v>1</v>
      </c>
      <c r="J28" s="94">
        <f t="shared" si="0"/>
        <v>543.99599999999998</v>
      </c>
      <c r="K28" s="101"/>
      <c r="L28" s="45"/>
      <c r="M28" s="22"/>
      <c r="N28" s="23"/>
      <c r="O28" s="24"/>
      <c r="P28" s="25"/>
      <c r="Q28" s="22"/>
      <c r="R28" s="21"/>
      <c r="T28" s="16"/>
    </row>
    <row r="29" spans="2:20" ht="14.45" customHeight="1" outlineLevel="1" x14ac:dyDescent="0.2">
      <c r="B29" s="17" t="s">
        <v>218</v>
      </c>
      <c r="C29" s="18" t="s">
        <v>100</v>
      </c>
      <c r="D29" s="18">
        <v>3</v>
      </c>
      <c r="E29" s="20">
        <v>108</v>
      </c>
      <c r="F29" s="15">
        <v>0.15</v>
      </c>
      <c r="G29" s="44">
        <f t="shared" si="1"/>
        <v>124.19999999999999</v>
      </c>
      <c r="H29" s="99">
        <v>4380</v>
      </c>
      <c r="I29" s="100">
        <v>1</v>
      </c>
      <c r="J29" s="94">
        <f t="shared" si="0"/>
        <v>1631.9879999999998</v>
      </c>
      <c r="K29" s="101"/>
      <c r="L29" s="45"/>
      <c r="M29" s="22"/>
      <c r="N29" s="23"/>
      <c r="O29" s="24"/>
      <c r="P29" s="25"/>
      <c r="Q29" s="22"/>
      <c r="R29" s="21"/>
      <c r="T29" s="16"/>
    </row>
    <row r="30" spans="2:20" ht="14.45" customHeight="1" outlineLevel="1" x14ac:dyDescent="0.2">
      <c r="B30" s="17" t="s">
        <v>219</v>
      </c>
      <c r="C30" s="42" t="s">
        <v>101</v>
      </c>
      <c r="D30" s="18">
        <v>4</v>
      </c>
      <c r="E30" s="20">
        <v>58</v>
      </c>
      <c r="F30" s="15">
        <v>0.15</v>
      </c>
      <c r="G30" s="44">
        <f t="shared" si="1"/>
        <v>66.699999999999989</v>
      </c>
      <c r="H30" s="99">
        <v>4380</v>
      </c>
      <c r="I30" s="100">
        <v>1</v>
      </c>
      <c r="J30" s="94">
        <f t="shared" si="0"/>
        <v>1168.5839999999998</v>
      </c>
      <c r="K30" s="101"/>
      <c r="L30" s="45"/>
      <c r="M30" s="22"/>
      <c r="N30" s="23"/>
      <c r="O30" s="24"/>
      <c r="P30" s="25"/>
      <c r="Q30" s="22"/>
      <c r="R30" s="21"/>
      <c r="T30" s="16"/>
    </row>
    <row r="31" spans="2:20" ht="14.45" customHeight="1" outlineLevel="1" x14ac:dyDescent="0.2">
      <c r="B31" s="17" t="s">
        <v>220</v>
      </c>
      <c r="C31" s="42" t="s">
        <v>86</v>
      </c>
      <c r="D31" s="18">
        <v>1</v>
      </c>
      <c r="E31" s="20">
        <v>18</v>
      </c>
      <c r="F31" s="15">
        <v>0.15</v>
      </c>
      <c r="G31" s="44">
        <f t="shared" si="1"/>
        <v>20.7</v>
      </c>
      <c r="H31" s="99">
        <v>4380</v>
      </c>
      <c r="I31" s="100">
        <v>1</v>
      </c>
      <c r="J31" s="94">
        <f t="shared" si="0"/>
        <v>90.665999999999997</v>
      </c>
      <c r="K31" s="101"/>
      <c r="L31" s="45"/>
      <c r="M31" s="22"/>
      <c r="N31" s="23"/>
      <c r="O31" s="24"/>
      <c r="P31" s="25"/>
      <c r="Q31" s="22"/>
      <c r="R31" s="21"/>
      <c r="T31" s="16"/>
    </row>
    <row r="32" spans="2:20" ht="14.45" customHeight="1" outlineLevel="1" x14ac:dyDescent="0.2">
      <c r="B32" s="17" t="s">
        <v>102</v>
      </c>
      <c r="C32" s="42" t="s">
        <v>82</v>
      </c>
      <c r="D32" s="18">
        <v>2</v>
      </c>
      <c r="E32" s="20">
        <v>72</v>
      </c>
      <c r="F32" s="15">
        <v>0.15</v>
      </c>
      <c r="G32" s="44">
        <f t="shared" si="1"/>
        <v>82.8</v>
      </c>
      <c r="H32" s="99">
        <v>4380</v>
      </c>
      <c r="I32" s="100">
        <v>1</v>
      </c>
      <c r="J32" s="94">
        <f t="shared" si="0"/>
        <v>725.32799999999997</v>
      </c>
      <c r="K32" s="101"/>
      <c r="L32" s="45"/>
      <c r="M32" s="22"/>
      <c r="N32" s="23"/>
      <c r="O32" s="24"/>
      <c r="P32" s="25"/>
      <c r="Q32" s="22"/>
      <c r="R32" s="21"/>
      <c r="T32" s="16"/>
    </row>
    <row r="33" spans="2:20" ht="14.45" customHeight="1" outlineLevel="1" x14ac:dyDescent="0.2">
      <c r="B33" s="17" t="s">
        <v>102</v>
      </c>
      <c r="C33" s="18" t="s">
        <v>80</v>
      </c>
      <c r="D33" s="18">
        <v>1</v>
      </c>
      <c r="E33" s="20">
        <v>36</v>
      </c>
      <c r="F33" s="15">
        <v>0.15</v>
      </c>
      <c r="G33" s="44">
        <f t="shared" si="1"/>
        <v>41.4</v>
      </c>
      <c r="H33" s="99">
        <v>4380</v>
      </c>
      <c r="I33" s="100">
        <v>1</v>
      </c>
      <c r="J33" s="94">
        <f t="shared" si="0"/>
        <v>181.33199999999999</v>
      </c>
      <c r="K33" s="101"/>
      <c r="L33" s="45"/>
      <c r="M33" s="22"/>
      <c r="N33" s="23"/>
      <c r="O33" s="24"/>
      <c r="P33" s="25"/>
      <c r="Q33" s="22"/>
      <c r="R33" s="21"/>
      <c r="T33" s="16"/>
    </row>
    <row r="34" spans="2:20" ht="14.45" customHeight="1" outlineLevel="1" x14ac:dyDescent="0.2">
      <c r="B34" s="17" t="s">
        <v>103</v>
      </c>
      <c r="C34" s="42" t="s">
        <v>80</v>
      </c>
      <c r="D34" s="18">
        <v>2</v>
      </c>
      <c r="E34" s="20">
        <v>36</v>
      </c>
      <c r="F34" s="15">
        <v>0.15</v>
      </c>
      <c r="G34" s="44">
        <f t="shared" si="1"/>
        <v>41.4</v>
      </c>
      <c r="H34" s="99">
        <v>4380</v>
      </c>
      <c r="I34" s="100">
        <v>1</v>
      </c>
      <c r="J34" s="94">
        <f t="shared" si="0"/>
        <v>362.66399999999999</v>
      </c>
      <c r="K34" s="101"/>
      <c r="L34" s="45"/>
      <c r="M34" s="22"/>
      <c r="N34" s="23"/>
      <c r="O34" s="24"/>
      <c r="P34" s="25"/>
      <c r="Q34" s="22"/>
      <c r="R34" s="21"/>
      <c r="T34" s="16"/>
    </row>
    <row r="35" spans="2:20" ht="14.45" customHeight="1" outlineLevel="1" x14ac:dyDescent="0.2">
      <c r="B35" s="17" t="s">
        <v>104</v>
      </c>
      <c r="C35" s="18" t="s">
        <v>80</v>
      </c>
      <c r="D35" s="18">
        <v>1</v>
      </c>
      <c r="E35" s="20">
        <v>36</v>
      </c>
      <c r="F35" s="15">
        <v>0.15</v>
      </c>
      <c r="G35" s="44">
        <f>E35*(1+F35)</f>
        <v>41.4</v>
      </c>
      <c r="H35" s="99">
        <v>8760</v>
      </c>
      <c r="I35" s="100">
        <v>1</v>
      </c>
      <c r="J35" s="94">
        <f t="shared" si="0"/>
        <v>362.66399999999999</v>
      </c>
      <c r="K35" s="101"/>
      <c r="L35" s="45"/>
      <c r="M35" s="22"/>
      <c r="N35" s="23"/>
      <c r="O35" s="24"/>
      <c r="P35" s="25"/>
      <c r="Q35" s="22"/>
      <c r="R35" s="21"/>
      <c r="T35" s="16"/>
    </row>
    <row r="36" spans="2:20" ht="14.45" customHeight="1" outlineLevel="1" x14ac:dyDescent="0.2">
      <c r="B36" s="17" t="s">
        <v>105</v>
      </c>
      <c r="C36" s="42" t="s">
        <v>106</v>
      </c>
      <c r="D36" s="18">
        <v>2</v>
      </c>
      <c r="E36" s="20">
        <v>22</v>
      </c>
      <c r="F36" s="15">
        <v>0.15</v>
      </c>
      <c r="G36" s="44">
        <f t="shared" si="1"/>
        <v>25.299999999999997</v>
      </c>
      <c r="H36" s="99">
        <v>100</v>
      </c>
      <c r="I36" s="100">
        <v>1</v>
      </c>
      <c r="J36" s="94">
        <f t="shared" si="0"/>
        <v>5.0599999999999996</v>
      </c>
      <c r="K36" s="101"/>
      <c r="L36" s="45"/>
      <c r="M36" s="22"/>
      <c r="N36" s="23"/>
      <c r="O36" s="24"/>
      <c r="P36" s="25"/>
      <c r="Q36" s="22"/>
      <c r="R36" s="21"/>
      <c r="T36" s="16"/>
    </row>
    <row r="37" spans="2:20" ht="14.45" customHeight="1" outlineLevel="1" x14ac:dyDescent="0.2">
      <c r="B37" s="17" t="s">
        <v>107</v>
      </c>
      <c r="C37" s="18" t="s">
        <v>79</v>
      </c>
      <c r="D37" s="18">
        <v>1</v>
      </c>
      <c r="E37" s="20">
        <v>20</v>
      </c>
      <c r="F37" s="15">
        <v>0</v>
      </c>
      <c r="G37" s="44">
        <f t="shared" si="1"/>
        <v>20</v>
      </c>
      <c r="H37" s="99">
        <v>2920</v>
      </c>
      <c r="I37" s="100">
        <v>1</v>
      </c>
      <c r="J37" s="94">
        <f t="shared" si="0"/>
        <v>58.4</v>
      </c>
      <c r="K37" s="101"/>
      <c r="L37" s="45"/>
      <c r="M37" s="22"/>
      <c r="N37" s="23"/>
      <c r="O37" s="24"/>
      <c r="P37" s="25"/>
      <c r="Q37" s="22"/>
      <c r="R37" s="21"/>
      <c r="T37" s="16"/>
    </row>
    <row r="38" spans="2:20" ht="14.45" customHeight="1" outlineLevel="1" x14ac:dyDescent="0.2">
      <c r="B38" s="17" t="s">
        <v>108</v>
      </c>
      <c r="C38" s="18" t="s">
        <v>79</v>
      </c>
      <c r="D38" s="18">
        <v>2</v>
      </c>
      <c r="E38" s="20">
        <v>20</v>
      </c>
      <c r="F38" s="15">
        <v>0</v>
      </c>
      <c r="G38" s="44">
        <f t="shared" si="1"/>
        <v>20</v>
      </c>
      <c r="H38" s="99">
        <v>2920</v>
      </c>
      <c r="I38" s="100">
        <v>1</v>
      </c>
      <c r="J38" s="94">
        <f t="shared" si="0"/>
        <v>116.8</v>
      </c>
      <c r="K38" s="101"/>
      <c r="L38" s="45"/>
      <c r="M38" s="22"/>
      <c r="N38" s="23"/>
      <c r="O38" s="24"/>
      <c r="P38" s="25"/>
      <c r="Q38" s="22"/>
      <c r="R38" s="21"/>
      <c r="T38" s="16"/>
    </row>
    <row r="39" spans="2:20" ht="14.45" customHeight="1" outlineLevel="1" x14ac:dyDescent="0.2">
      <c r="B39" s="17" t="s">
        <v>109</v>
      </c>
      <c r="C39" s="18" t="s">
        <v>79</v>
      </c>
      <c r="D39" s="46">
        <v>4</v>
      </c>
      <c r="E39" s="20">
        <v>20</v>
      </c>
      <c r="F39" s="15">
        <v>0</v>
      </c>
      <c r="G39" s="44">
        <f t="shared" ref="G39:G43" si="2">E39*(1+F39)</f>
        <v>20</v>
      </c>
      <c r="H39" s="99">
        <v>2920</v>
      </c>
      <c r="I39" s="100">
        <v>1</v>
      </c>
      <c r="J39" s="94">
        <f t="shared" si="0"/>
        <v>233.6</v>
      </c>
      <c r="K39" s="101"/>
      <c r="L39" s="45"/>
      <c r="M39" s="22"/>
      <c r="N39" s="23"/>
      <c r="O39" s="24"/>
      <c r="P39" s="25"/>
      <c r="Q39" s="22"/>
      <c r="R39" s="21"/>
      <c r="T39" s="16"/>
    </row>
    <row r="40" spans="2:20" ht="14.45" customHeight="1" outlineLevel="1" x14ac:dyDescent="0.2">
      <c r="B40" s="17" t="s">
        <v>110</v>
      </c>
      <c r="C40" s="18" t="s">
        <v>79</v>
      </c>
      <c r="D40" s="46">
        <v>6</v>
      </c>
      <c r="E40" s="20">
        <v>20</v>
      </c>
      <c r="F40" s="15">
        <v>0</v>
      </c>
      <c r="G40" s="44">
        <f t="shared" si="2"/>
        <v>20</v>
      </c>
      <c r="H40" s="99">
        <v>2920</v>
      </c>
      <c r="I40" s="100">
        <v>1</v>
      </c>
      <c r="J40" s="94">
        <f t="shared" si="0"/>
        <v>350.4</v>
      </c>
      <c r="K40" s="101"/>
      <c r="L40" s="45"/>
      <c r="M40" s="22"/>
      <c r="N40" s="23"/>
      <c r="O40" s="24"/>
      <c r="P40" s="25"/>
      <c r="Q40" s="22"/>
      <c r="R40" s="21"/>
      <c r="T40" s="16"/>
    </row>
    <row r="41" spans="2:20" ht="14.45" customHeight="1" outlineLevel="1" x14ac:dyDescent="0.2">
      <c r="B41" s="17" t="s">
        <v>226</v>
      </c>
      <c r="C41" s="42" t="s">
        <v>225</v>
      </c>
      <c r="D41" s="46">
        <v>6</v>
      </c>
      <c r="E41" s="20">
        <v>150</v>
      </c>
      <c r="F41" s="15">
        <v>0.15</v>
      </c>
      <c r="G41" s="44">
        <f t="shared" si="2"/>
        <v>172.5</v>
      </c>
      <c r="H41" s="99">
        <v>1800</v>
      </c>
      <c r="I41" s="100">
        <v>1</v>
      </c>
      <c r="J41" s="94">
        <f t="shared" si="0"/>
        <v>1863</v>
      </c>
      <c r="K41" s="101"/>
      <c r="L41" s="45"/>
      <c r="M41" s="22"/>
      <c r="N41" s="23"/>
      <c r="O41" s="24"/>
      <c r="P41" s="25"/>
      <c r="Q41" s="22"/>
      <c r="R41" s="21"/>
      <c r="T41" s="16"/>
    </row>
    <row r="42" spans="2:20" ht="14.45" customHeight="1" outlineLevel="1" x14ac:dyDescent="0.2">
      <c r="B42" s="17"/>
      <c r="C42" s="18"/>
      <c r="D42" s="46"/>
      <c r="E42" s="20"/>
      <c r="F42" s="15"/>
      <c r="G42" s="44"/>
      <c r="H42" s="99"/>
      <c r="I42" s="100"/>
      <c r="J42" s="94"/>
      <c r="K42" s="101"/>
      <c r="L42" s="45"/>
      <c r="M42" s="22"/>
      <c r="N42" s="23"/>
      <c r="O42" s="24"/>
      <c r="P42" s="25"/>
      <c r="Q42" s="22"/>
      <c r="R42" s="21"/>
      <c r="T42" s="16"/>
    </row>
    <row r="43" spans="2:20" ht="14.45" customHeight="1" outlineLevel="1" x14ac:dyDescent="0.2">
      <c r="B43" s="17"/>
      <c r="C43" s="18"/>
      <c r="D43" s="46"/>
      <c r="E43" s="20"/>
      <c r="F43" s="15"/>
      <c r="G43" s="44">
        <f t="shared" si="2"/>
        <v>0</v>
      </c>
      <c r="H43" s="99"/>
      <c r="I43" s="100">
        <v>1</v>
      </c>
      <c r="J43" s="94">
        <f t="shared" si="0"/>
        <v>0</v>
      </c>
      <c r="K43" s="101"/>
      <c r="L43" s="45"/>
      <c r="M43" s="22"/>
      <c r="N43" s="23"/>
      <c r="O43" s="24"/>
      <c r="P43" s="25"/>
      <c r="Q43" s="22"/>
      <c r="R43" s="21"/>
      <c r="T43" s="16"/>
    </row>
    <row r="44" spans="2:20" ht="13.5" thickBot="1" x14ac:dyDescent="0.25">
      <c r="B44" s="26"/>
      <c r="C44" s="27" t="s">
        <v>23</v>
      </c>
      <c r="D44" s="28">
        <f>SUM(D7:D43)</f>
        <v>310</v>
      </c>
      <c r="E44" s="29"/>
      <c r="F44" s="29"/>
      <c r="G44" s="29"/>
      <c r="H44" s="28"/>
      <c r="I44" s="30"/>
      <c r="J44" s="95">
        <f>SUM(J7:J43)</f>
        <v>71182.720700000005</v>
      </c>
      <c r="K44" s="28"/>
      <c r="L44" s="27"/>
      <c r="M44" s="28"/>
      <c r="N44" s="27"/>
      <c r="O44" s="30"/>
      <c r="P44" s="29"/>
      <c r="Q44" s="28"/>
      <c r="R44" s="2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79"/>
  <sheetViews>
    <sheetView topLeftCell="A13" workbookViewId="0">
      <selection activeCell="E24" sqref="E24"/>
    </sheetView>
  </sheetViews>
  <sheetFormatPr defaultRowHeight="15" x14ac:dyDescent="0.25"/>
  <cols>
    <col min="2" max="2" width="15.5703125" customWidth="1"/>
    <col min="3" max="3" width="18.5703125" customWidth="1"/>
    <col min="5" max="5" width="16.7109375" customWidth="1"/>
  </cols>
  <sheetData>
    <row r="3" spans="2:6" x14ac:dyDescent="0.25">
      <c r="B3" s="111" t="s">
        <v>73</v>
      </c>
      <c r="C3" s="112"/>
      <c r="D3" s="112"/>
      <c r="E3" s="112"/>
      <c r="F3" s="113"/>
    </row>
    <row r="5" spans="2:6" x14ac:dyDescent="0.25">
      <c r="B5" s="111" t="s">
        <v>55</v>
      </c>
      <c r="C5" s="113"/>
    </row>
    <row r="7" spans="2:6" x14ac:dyDescent="0.25">
      <c r="B7" s="64" t="s">
        <v>56</v>
      </c>
      <c r="C7" s="63" t="s">
        <v>57</v>
      </c>
    </row>
    <row r="8" spans="2:6" x14ac:dyDescent="0.25">
      <c r="B8" s="69" t="s">
        <v>58</v>
      </c>
      <c r="C8" s="70">
        <v>0.14000000000000001</v>
      </c>
    </row>
    <row r="9" spans="2:6" x14ac:dyDescent="0.25">
      <c r="B9" s="69" t="s">
        <v>59</v>
      </c>
      <c r="C9" s="70">
        <v>0.37</v>
      </c>
    </row>
    <row r="10" spans="2:6" x14ac:dyDescent="0.25">
      <c r="B10" s="69" t="s">
        <v>60</v>
      </c>
      <c r="C10" s="70">
        <v>5.0000000000000001E-3</v>
      </c>
    </row>
    <row r="11" spans="2:6" x14ac:dyDescent="0.25">
      <c r="B11" s="69" t="s">
        <v>61</v>
      </c>
      <c r="C11" s="70">
        <v>0.05</v>
      </c>
    </row>
    <row r="12" spans="2:6" x14ac:dyDescent="0.25">
      <c r="B12" s="69" t="s">
        <v>62</v>
      </c>
      <c r="C12" s="70">
        <v>0.06</v>
      </c>
    </row>
    <row r="13" spans="2:6" x14ac:dyDescent="0.25">
      <c r="B13" s="69" t="s">
        <v>74</v>
      </c>
      <c r="C13" s="70">
        <v>0.37</v>
      </c>
    </row>
    <row r="14" spans="2:6" x14ac:dyDescent="0.25">
      <c r="B14" s="69"/>
      <c r="C14" s="70"/>
    </row>
    <row r="15" spans="2:6" x14ac:dyDescent="0.25">
      <c r="B15" s="78" t="s">
        <v>63</v>
      </c>
      <c r="C15" s="70"/>
    </row>
    <row r="16" spans="2:6" x14ac:dyDescent="0.25">
      <c r="B16" s="71"/>
      <c r="C16" s="68">
        <v>0.995</v>
      </c>
    </row>
    <row r="17" spans="2:6" x14ac:dyDescent="0.25">
      <c r="B17" s="66"/>
      <c r="C17" s="65"/>
      <c r="D17" s="68"/>
      <c r="E17" s="68"/>
      <c r="F17" s="68"/>
    </row>
    <row r="18" spans="2:6" ht="66" x14ac:dyDescent="0.25">
      <c r="B18" s="61" t="s">
        <v>48</v>
      </c>
      <c r="C18" s="61" t="s">
        <v>49</v>
      </c>
      <c r="D18" s="61" t="s">
        <v>50</v>
      </c>
      <c r="E18" s="61" t="s">
        <v>51</v>
      </c>
      <c r="F18" s="61" t="s">
        <v>52</v>
      </c>
    </row>
    <row r="19" spans="2:6" x14ac:dyDescent="0.25">
      <c r="B19" s="60" t="s">
        <v>75</v>
      </c>
      <c r="C19" s="77" t="s">
        <v>76</v>
      </c>
      <c r="D19" s="75">
        <v>33</v>
      </c>
      <c r="E19" s="75">
        <v>4745</v>
      </c>
      <c r="F19" s="76">
        <v>0.5</v>
      </c>
    </row>
    <row r="20" spans="2:6" x14ac:dyDescent="0.25">
      <c r="B20" s="60" t="s">
        <v>75</v>
      </c>
      <c r="C20" s="77" t="s">
        <v>76</v>
      </c>
      <c r="D20" s="75">
        <v>14</v>
      </c>
      <c r="E20" s="75">
        <v>4745</v>
      </c>
      <c r="F20" s="76">
        <v>0.9</v>
      </c>
    </row>
    <row r="21" spans="2:6" x14ac:dyDescent="0.25">
      <c r="B21" s="60" t="s">
        <v>75</v>
      </c>
      <c r="C21" s="77" t="s">
        <v>77</v>
      </c>
      <c r="D21" s="75">
        <v>14</v>
      </c>
      <c r="E21" s="75">
        <v>4745</v>
      </c>
      <c r="F21" s="76">
        <v>0.9</v>
      </c>
    </row>
    <row r="22" spans="2:6" x14ac:dyDescent="0.25">
      <c r="B22" s="60" t="s">
        <v>75</v>
      </c>
      <c r="C22" s="77" t="s">
        <v>78</v>
      </c>
      <c r="D22" s="75">
        <v>20</v>
      </c>
      <c r="E22" s="75">
        <v>4745</v>
      </c>
      <c r="F22" s="76">
        <v>0.9</v>
      </c>
    </row>
    <row r="23" spans="2:6" x14ac:dyDescent="0.25">
      <c r="B23" s="60" t="s">
        <v>75</v>
      </c>
      <c r="C23" s="77" t="s">
        <v>79</v>
      </c>
      <c r="D23" s="75">
        <v>37</v>
      </c>
      <c r="E23" s="75"/>
      <c r="F23" s="76"/>
    </row>
    <row r="24" spans="2:6" x14ac:dyDescent="0.25">
      <c r="B24" s="60" t="s">
        <v>75</v>
      </c>
      <c r="C24" s="77" t="s">
        <v>80</v>
      </c>
      <c r="D24" s="75">
        <v>7</v>
      </c>
      <c r="E24" s="75"/>
      <c r="F24" s="76"/>
    </row>
    <row r="25" spans="2:6" ht="25.5" x14ac:dyDescent="0.25">
      <c r="B25" s="60" t="s">
        <v>81</v>
      </c>
      <c r="C25" s="77" t="s">
        <v>82</v>
      </c>
      <c r="D25" s="75">
        <v>3</v>
      </c>
      <c r="E25" s="75"/>
      <c r="F25" s="76"/>
    </row>
    <row r="26" spans="2:6" ht="25.5" x14ac:dyDescent="0.25">
      <c r="B26" s="60" t="s">
        <v>83</v>
      </c>
      <c r="C26" s="77" t="s">
        <v>82</v>
      </c>
      <c r="D26" s="75">
        <v>8</v>
      </c>
      <c r="E26" s="75"/>
      <c r="F26" s="76"/>
    </row>
    <row r="27" spans="2:6" x14ac:dyDescent="0.25">
      <c r="B27" s="60" t="s">
        <v>84</v>
      </c>
      <c r="C27" s="77" t="s">
        <v>85</v>
      </c>
      <c r="D27" s="75">
        <v>14</v>
      </c>
      <c r="E27" s="75"/>
      <c r="F27" s="76"/>
    </row>
    <row r="28" spans="2:6" x14ac:dyDescent="0.25">
      <c r="B28" s="60"/>
      <c r="C28" s="77" t="s">
        <v>79</v>
      </c>
      <c r="D28" s="75">
        <v>15</v>
      </c>
      <c r="E28" s="75"/>
      <c r="F28" s="76"/>
    </row>
    <row r="29" spans="2:6" x14ac:dyDescent="0.25">
      <c r="B29" s="60"/>
      <c r="C29" s="77" t="s">
        <v>86</v>
      </c>
      <c r="D29" s="75">
        <v>1</v>
      </c>
      <c r="E29" s="75"/>
      <c r="F29" s="76"/>
    </row>
    <row r="30" spans="2:6" x14ac:dyDescent="0.25">
      <c r="B30" s="60" t="s">
        <v>87</v>
      </c>
      <c r="C30" s="77" t="s">
        <v>80</v>
      </c>
      <c r="D30" s="75">
        <v>40</v>
      </c>
      <c r="E30" s="75"/>
      <c r="F30" s="76"/>
    </row>
    <row r="31" spans="2:6" x14ac:dyDescent="0.25">
      <c r="B31" s="60" t="s">
        <v>88</v>
      </c>
      <c r="C31" s="77" t="s">
        <v>89</v>
      </c>
      <c r="D31" s="75">
        <v>7</v>
      </c>
      <c r="E31" s="75"/>
      <c r="F31" s="76"/>
    </row>
    <row r="32" spans="2:6" x14ac:dyDescent="0.25">
      <c r="B32" s="60" t="s">
        <v>90</v>
      </c>
      <c r="C32" s="77" t="s">
        <v>89</v>
      </c>
      <c r="D32" s="75">
        <v>21</v>
      </c>
      <c r="E32" s="75"/>
      <c r="F32" s="76"/>
    </row>
    <row r="33" spans="2:6" x14ac:dyDescent="0.25">
      <c r="B33" s="60" t="s">
        <v>91</v>
      </c>
      <c r="C33" s="77" t="s">
        <v>82</v>
      </c>
      <c r="D33" s="75">
        <v>4</v>
      </c>
      <c r="E33" s="75"/>
      <c r="F33" s="76"/>
    </row>
    <row r="34" spans="2:6" x14ac:dyDescent="0.25">
      <c r="B34" s="60"/>
      <c r="C34" s="77"/>
      <c r="D34" s="75">
        <v>1</v>
      </c>
      <c r="E34" s="75"/>
      <c r="F34" s="76"/>
    </row>
    <row r="35" spans="2:6" x14ac:dyDescent="0.25">
      <c r="B35" s="60" t="s">
        <v>92</v>
      </c>
      <c r="C35" s="77" t="s">
        <v>82</v>
      </c>
      <c r="D35" s="75">
        <v>4</v>
      </c>
      <c r="E35" s="75"/>
      <c r="F35" s="76"/>
    </row>
    <row r="36" spans="2:6" ht="25.5" x14ac:dyDescent="0.25">
      <c r="B36" s="60" t="s">
        <v>93</v>
      </c>
      <c r="C36" s="77" t="s">
        <v>79</v>
      </c>
      <c r="D36" s="75">
        <v>1</v>
      </c>
      <c r="E36" s="75"/>
      <c r="F36" s="76"/>
    </row>
    <row r="37" spans="2:6" x14ac:dyDescent="0.25">
      <c r="B37" s="60" t="s">
        <v>94</v>
      </c>
      <c r="C37" s="77" t="s">
        <v>79</v>
      </c>
      <c r="D37" s="75">
        <v>9</v>
      </c>
      <c r="E37" s="75"/>
      <c r="F37" s="76"/>
    </row>
    <row r="38" spans="2:6" x14ac:dyDescent="0.25">
      <c r="B38" s="60" t="s">
        <v>95</v>
      </c>
      <c r="C38" s="77" t="s">
        <v>86</v>
      </c>
      <c r="D38" s="75">
        <v>11</v>
      </c>
      <c r="E38" s="75"/>
      <c r="F38" s="76"/>
    </row>
    <row r="39" spans="2:6" x14ac:dyDescent="0.25">
      <c r="B39" s="60" t="s">
        <v>96</v>
      </c>
      <c r="C39" s="77" t="s">
        <v>97</v>
      </c>
      <c r="D39" s="75">
        <v>7</v>
      </c>
      <c r="E39" s="75"/>
      <c r="F39" s="76">
        <v>0.5</v>
      </c>
    </row>
    <row r="40" spans="2:6" x14ac:dyDescent="0.25">
      <c r="B40" s="60" t="s">
        <v>98</v>
      </c>
      <c r="C40" s="77" t="s">
        <v>82</v>
      </c>
      <c r="D40" s="75">
        <v>2</v>
      </c>
      <c r="E40" s="75"/>
      <c r="F40" s="76"/>
    </row>
    <row r="41" spans="2:6" x14ac:dyDescent="0.25">
      <c r="B41" s="60" t="s">
        <v>99</v>
      </c>
      <c r="C41" s="77" t="s">
        <v>80</v>
      </c>
      <c r="D41" s="75">
        <v>3</v>
      </c>
      <c r="E41" s="75"/>
      <c r="F41" s="76"/>
    </row>
    <row r="42" spans="2:6" x14ac:dyDescent="0.25">
      <c r="B42" s="60"/>
      <c r="C42" s="77" t="s">
        <v>100</v>
      </c>
      <c r="D42" s="75">
        <v>3</v>
      </c>
      <c r="E42" s="75"/>
      <c r="F42" s="76"/>
    </row>
    <row r="43" spans="2:6" x14ac:dyDescent="0.25">
      <c r="B43" s="60"/>
      <c r="C43" s="77" t="s">
        <v>101</v>
      </c>
      <c r="D43" s="75">
        <v>4</v>
      </c>
      <c r="E43" s="75"/>
      <c r="F43" s="76"/>
    </row>
    <row r="44" spans="2:6" x14ac:dyDescent="0.25">
      <c r="B44" s="60"/>
      <c r="C44" s="77" t="s">
        <v>86</v>
      </c>
      <c r="D44" s="75">
        <v>1</v>
      </c>
      <c r="E44" s="75"/>
      <c r="F44" s="76"/>
    </row>
    <row r="45" spans="2:6" x14ac:dyDescent="0.25">
      <c r="B45" s="60" t="s">
        <v>102</v>
      </c>
      <c r="C45" s="77" t="s">
        <v>82</v>
      </c>
      <c r="D45" s="75">
        <v>2</v>
      </c>
      <c r="E45" s="75"/>
      <c r="F45" s="76"/>
    </row>
    <row r="46" spans="2:6" x14ac:dyDescent="0.25">
      <c r="B46" s="60"/>
      <c r="C46" s="77" t="s">
        <v>80</v>
      </c>
      <c r="D46" s="75">
        <v>1</v>
      </c>
      <c r="E46" s="75"/>
      <c r="F46" s="76"/>
    </row>
    <row r="47" spans="2:6" x14ac:dyDescent="0.25">
      <c r="B47" s="60" t="s">
        <v>103</v>
      </c>
      <c r="C47" s="77" t="s">
        <v>80</v>
      </c>
      <c r="D47" s="75">
        <v>2</v>
      </c>
      <c r="E47" s="75"/>
      <c r="F47" s="76"/>
    </row>
    <row r="48" spans="2:6" ht="25.5" x14ac:dyDescent="0.25">
      <c r="B48" s="60" t="s">
        <v>104</v>
      </c>
      <c r="C48" s="77" t="s">
        <v>80</v>
      </c>
      <c r="D48" s="75">
        <v>1</v>
      </c>
      <c r="E48" s="75"/>
      <c r="F48" s="76"/>
    </row>
    <row r="49" spans="2:6" x14ac:dyDescent="0.25">
      <c r="B49" s="60" t="s">
        <v>105</v>
      </c>
      <c r="C49" s="77" t="s">
        <v>106</v>
      </c>
      <c r="D49" s="75">
        <v>2</v>
      </c>
      <c r="E49" s="75"/>
      <c r="F49" s="76"/>
    </row>
    <row r="50" spans="2:6" x14ac:dyDescent="0.25">
      <c r="B50" s="60" t="s">
        <v>107</v>
      </c>
      <c r="C50" s="77" t="s">
        <v>79</v>
      </c>
      <c r="D50" s="75">
        <v>1</v>
      </c>
      <c r="E50" s="75"/>
      <c r="F50" s="76"/>
    </row>
    <row r="51" spans="2:6" ht="25.5" x14ac:dyDescent="0.25">
      <c r="B51" s="60" t="s">
        <v>108</v>
      </c>
      <c r="C51" s="77" t="s">
        <v>79</v>
      </c>
      <c r="D51" s="75">
        <v>2</v>
      </c>
      <c r="E51" s="75"/>
      <c r="F51" s="76"/>
    </row>
    <row r="52" spans="2:6" x14ac:dyDescent="0.25">
      <c r="B52" s="60" t="s">
        <v>109</v>
      </c>
      <c r="C52" s="77" t="s">
        <v>79</v>
      </c>
      <c r="D52" s="75">
        <v>4</v>
      </c>
      <c r="E52" s="75"/>
      <c r="F52" s="76"/>
    </row>
    <row r="53" spans="2:6" x14ac:dyDescent="0.25">
      <c r="B53" s="60" t="s">
        <v>110</v>
      </c>
      <c r="C53" s="77" t="s">
        <v>79</v>
      </c>
      <c r="D53" s="75">
        <v>6</v>
      </c>
      <c r="E53" s="75"/>
      <c r="F53" s="76"/>
    </row>
    <row r="54" spans="2:6" x14ac:dyDescent="0.25">
      <c r="B54" s="60"/>
      <c r="C54" s="77"/>
      <c r="D54" s="75"/>
      <c r="E54" s="75"/>
      <c r="F54" s="76"/>
    </row>
    <row r="55" spans="2:6" x14ac:dyDescent="0.25">
      <c r="B55" s="60"/>
      <c r="C55" s="77"/>
      <c r="D55" s="75"/>
      <c r="E55" s="75"/>
      <c r="F55" s="76"/>
    </row>
    <row r="56" spans="2:6" x14ac:dyDescent="0.25">
      <c r="B56" s="60"/>
      <c r="C56" s="77"/>
      <c r="D56" s="75"/>
      <c r="E56" s="75"/>
      <c r="F56" s="76"/>
    </row>
    <row r="57" spans="2:6" x14ac:dyDescent="0.25">
      <c r="B57" s="60" t="s">
        <v>53</v>
      </c>
      <c r="C57" s="77"/>
      <c r="D57" s="75"/>
      <c r="E57" s="75"/>
      <c r="F57" s="76"/>
    </row>
    <row r="58" spans="2:6" x14ac:dyDescent="0.25">
      <c r="B58" s="60" t="s">
        <v>111</v>
      </c>
      <c r="C58" s="77"/>
      <c r="D58" s="75"/>
      <c r="E58" s="75"/>
      <c r="F58" s="76"/>
    </row>
    <row r="59" spans="2:6" x14ac:dyDescent="0.25">
      <c r="B59" s="60" t="s">
        <v>65</v>
      </c>
      <c r="C59" s="77"/>
      <c r="D59" s="75"/>
      <c r="E59" s="75"/>
      <c r="F59" s="76"/>
    </row>
    <row r="60" spans="2:6" x14ac:dyDescent="0.25">
      <c r="B60" s="60" t="s">
        <v>112</v>
      </c>
      <c r="C60" s="77"/>
      <c r="D60" s="75"/>
      <c r="E60" s="75"/>
      <c r="F60" s="76"/>
    </row>
    <row r="61" spans="2:6" x14ac:dyDescent="0.25">
      <c r="B61" s="62" t="s">
        <v>66</v>
      </c>
      <c r="C61" s="77"/>
      <c r="D61" s="75"/>
      <c r="E61" s="75"/>
      <c r="F61" s="76"/>
    </row>
    <row r="63" spans="2:6" x14ac:dyDescent="0.25">
      <c r="B63" s="110" t="s">
        <v>113</v>
      </c>
      <c r="C63" s="110"/>
      <c r="D63" s="110"/>
      <c r="E63" s="110"/>
      <c r="F63" s="110"/>
    </row>
    <row r="64" spans="2:6" x14ac:dyDescent="0.25">
      <c r="B64" s="110" t="s">
        <v>114</v>
      </c>
      <c r="C64" s="110"/>
      <c r="D64" s="110"/>
      <c r="E64" s="110"/>
      <c r="F64" s="110"/>
    </row>
    <row r="65" spans="2:6" x14ac:dyDescent="0.25">
      <c r="B65" s="110" t="s">
        <v>115</v>
      </c>
      <c r="C65" s="110"/>
      <c r="D65" s="110"/>
      <c r="E65" s="110"/>
      <c r="F65" s="110"/>
    </row>
    <row r="67" spans="2:6" x14ac:dyDescent="0.25">
      <c r="C67" s="73" t="s">
        <v>116</v>
      </c>
      <c r="D67" s="73" t="s">
        <v>117</v>
      </c>
      <c r="E67" s="73" t="s">
        <v>118</v>
      </c>
    </row>
    <row r="68" spans="2:6" x14ac:dyDescent="0.25">
      <c r="C68" s="72"/>
      <c r="D68" s="72"/>
      <c r="E68" s="72"/>
    </row>
    <row r="69" spans="2:6" x14ac:dyDescent="0.25">
      <c r="C69" s="72" t="s">
        <v>119</v>
      </c>
      <c r="D69" s="72" t="s">
        <v>120</v>
      </c>
      <c r="E69" s="72" t="s">
        <v>121</v>
      </c>
    </row>
    <row r="70" spans="2:6" x14ac:dyDescent="0.25">
      <c r="C70" s="72" t="s">
        <v>122</v>
      </c>
      <c r="D70" s="72" t="s">
        <v>123</v>
      </c>
      <c r="E70" s="72" t="s">
        <v>124</v>
      </c>
    </row>
    <row r="71" spans="2:6" x14ac:dyDescent="0.25">
      <c r="C71" s="72" t="s">
        <v>125</v>
      </c>
      <c r="D71" s="72" t="s">
        <v>126</v>
      </c>
    </row>
    <row r="72" spans="2:6" x14ac:dyDescent="0.25">
      <c r="C72" s="72" t="s">
        <v>127</v>
      </c>
      <c r="D72" s="72" t="s">
        <v>124</v>
      </c>
    </row>
    <row r="73" spans="2:6" x14ac:dyDescent="0.25">
      <c r="C73" s="72"/>
    </row>
    <row r="74" spans="2:6" x14ac:dyDescent="0.25">
      <c r="C74" s="72" t="s">
        <v>128</v>
      </c>
    </row>
    <row r="75" spans="2:6" x14ac:dyDescent="0.25">
      <c r="C75" s="72"/>
    </row>
    <row r="76" spans="2:6" x14ac:dyDescent="0.25">
      <c r="C76" s="72" t="s">
        <v>129</v>
      </c>
    </row>
    <row r="77" spans="2:6" x14ac:dyDescent="0.25">
      <c r="C77" s="74"/>
    </row>
    <row r="78" spans="2:6" x14ac:dyDescent="0.25">
      <c r="C78" s="72" t="s">
        <v>124</v>
      </c>
    </row>
    <row r="79" spans="2:6" x14ac:dyDescent="0.25">
      <c r="C79" s="74"/>
    </row>
  </sheetData>
  <mergeCells count="5">
    <mergeCell ref="B65:F65"/>
    <mergeCell ref="B3:F3"/>
    <mergeCell ref="B5:C5"/>
    <mergeCell ref="B64:F64"/>
    <mergeCell ref="B63:F6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4"/>
  <sheetViews>
    <sheetView zoomScaleNormal="100" workbookViewId="0">
      <selection activeCell="H4" sqref="H4"/>
    </sheetView>
  </sheetViews>
  <sheetFormatPr defaultColWidth="9.140625" defaultRowHeight="12.75" x14ac:dyDescent="0.2"/>
  <cols>
    <col min="1" max="1" width="2.140625" style="47" customWidth="1"/>
    <col min="2" max="3" width="19.5703125" style="47" customWidth="1"/>
    <col min="4" max="4" width="10.28515625" style="47" customWidth="1"/>
    <col min="5" max="5" width="28.42578125" style="47" customWidth="1"/>
    <col min="6" max="6" width="2.42578125" style="47" customWidth="1"/>
    <col min="7" max="7" width="2" style="47" customWidth="1"/>
    <col min="8" max="8" width="19.28515625" style="47" customWidth="1"/>
    <col min="9" max="16384" width="9.140625" style="47"/>
  </cols>
  <sheetData>
    <row r="2" spans="2:8" ht="15" x14ac:dyDescent="0.25">
      <c r="B2" s="111" t="s">
        <v>45</v>
      </c>
      <c r="C2" s="112"/>
      <c r="D2" s="112"/>
      <c r="E2" s="113"/>
      <c r="H2" s="50" t="s">
        <v>47</v>
      </c>
    </row>
    <row r="4" spans="2:8" ht="24" customHeight="1" x14ac:dyDescent="0.2">
      <c r="B4" s="114" t="s">
        <v>44</v>
      </c>
      <c r="C4" s="115"/>
      <c r="D4" s="116"/>
      <c r="E4" s="48" t="s">
        <v>69</v>
      </c>
      <c r="H4" s="49"/>
    </row>
    <row r="5" spans="2:8" ht="24" customHeight="1" x14ac:dyDescent="0.2">
      <c r="B5" s="114" t="s">
        <v>70</v>
      </c>
      <c r="C5" s="115"/>
      <c r="D5" s="116"/>
      <c r="E5" s="48">
        <v>3</v>
      </c>
      <c r="H5" s="49"/>
    </row>
    <row r="6" spans="2:8" ht="24" customHeight="1" x14ac:dyDescent="0.2">
      <c r="B6" s="114" t="s">
        <v>46</v>
      </c>
      <c r="C6" s="115"/>
      <c r="D6" s="116"/>
      <c r="E6" s="48">
        <v>3</v>
      </c>
      <c r="H6" s="49"/>
    </row>
    <row r="7" spans="2:8" ht="26.25" customHeight="1" x14ac:dyDescent="0.2">
      <c r="B7" s="117" t="s">
        <v>43</v>
      </c>
      <c r="C7" s="118"/>
      <c r="D7" s="119"/>
      <c r="E7" s="48" t="s">
        <v>54</v>
      </c>
      <c r="H7" s="49"/>
    </row>
    <row r="8" spans="2:8" ht="27" customHeight="1" x14ac:dyDescent="0.2">
      <c r="B8" s="123" t="s">
        <v>42</v>
      </c>
      <c r="C8" s="115"/>
      <c r="D8" s="116"/>
      <c r="E8" s="48" t="s">
        <v>72</v>
      </c>
      <c r="H8" s="49"/>
    </row>
    <row r="9" spans="2:8" ht="27" customHeight="1" x14ac:dyDescent="0.2">
      <c r="B9" s="123" t="s">
        <v>41</v>
      </c>
      <c r="C9" s="115"/>
      <c r="D9" s="116"/>
      <c r="E9" s="48" t="s">
        <v>72</v>
      </c>
      <c r="H9" s="49"/>
    </row>
    <row r="11" spans="2:8" ht="21.75" customHeight="1" x14ac:dyDescent="0.2">
      <c r="B11" s="114" t="s">
        <v>40</v>
      </c>
      <c r="C11" s="115"/>
      <c r="D11" s="116"/>
      <c r="E11" s="48">
        <v>88</v>
      </c>
    </row>
    <row r="12" spans="2:8" ht="24.75" customHeight="1" x14ac:dyDescent="0.2">
      <c r="B12" s="120" t="s">
        <v>39</v>
      </c>
      <c r="C12" s="121"/>
      <c r="D12" s="122"/>
      <c r="E12" s="48">
        <v>0</v>
      </c>
    </row>
    <row r="13" spans="2:8" ht="20.25" customHeight="1" x14ac:dyDescent="0.2">
      <c r="B13" s="114" t="s">
        <v>38</v>
      </c>
      <c r="C13" s="115"/>
      <c r="D13" s="116"/>
      <c r="E13" s="48" t="s">
        <v>71</v>
      </c>
    </row>
    <row r="14" spans="2:8" ht="20.25" customHeight="1" x14ac:dyDescent="0.2">
      <c r="B14" s="114" t="s">
        <v>37</v>
      </c>
      <c r="C14" s="115"/>
      <c r="D14" s="116"/>
      <c r="E14" s="48" t="s">
        <v>54</v>
      </c>
    </row>
  </sheetData>
  <mergeCells count="11">
    <mergeCell ref="B14:D14"/>
    <mergeCell ref="B7:D7"/>
    <mergeCell ref="B2:E2"/>
    <mergeCell ref="B6:D6"/>
    <mergeCell ref="B11:D11"/>
    <mergeCell ref="B12:D12"/>
    <mergeCell ref="B13:D13"/>
    <mergeCell ref="B4:D4"/>
    <mergeCell ref="B8:D8"/>
    <mergeCell ref="B9:D9"/>
    <mergeCell ref="B5:D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0"/>
  <sheetViews>
    <sheetView topLeftCell="A34" zoomScaleNormal="100" workbookViewId="0">
      <selection activeCell="I10" sqref="I10"/>
    </sheetView>
  </sheetViews>
  <sheetFormatPr defaultColWidth="9.140625" defaultRowHeight="12.75" x14ac:dyDescent="0.2"/>
  <cols>
    <col min="1" max="1" width="2.7109375" style="47" customWidth="1"/>
    <col min="2" max="2" width="20.140625" style="47" customWidth="1"/>
    <col min="3" max="3" width="21" style="47" customWidth="1"/>
    <col min="4" max="5" width="14.7109375" style="47" customWidth="1"/>
    <col min="6" max="6" width="16.28515625" style="47" customWidth="1"/>
    <col min="7" max="7" width="2.7109375" style="47" customWidth="1"/>
    <col min="8" max="8" width="2" style="47" customWidth="1"/>
    <col min="9" max="9" width="20.85546875" style="47" customWidth="1"/>
    <col min="10" max="16384" width="9.140625" style="47"/>
  </cols>
  <sheetData>
    <row r="2" spans="2:9" ht="15" x14ac:dyDescent="0.25">
      <c r="B2" s="111" t="s">
        <v>28</v>
      </c>
      <c r="C2" s="112"/>
      <c r="D2" s="112"/>
      <c r="E2" s="113"/>
      <c r="I2" s="50" t="s">
        <v>47</v>
      </c>
    </row>
    <row r="4" spans="2:9" ht="63.75" customHeight="1" x14ac:dyDescent="0.2">
      <c r="B4" s="111" t="s">
        <v>130</v>
      </c>
      <c r="C4" s="113"/>
    </row>
    <row r="5" spans="2:9" ht="15" customHeight="1" x14ac:dyDescent="0.2"/>
    <row r="6" spans="2:9" ht="15" customHeight="1" x14ac:dyDescent="0.2">
      <c r="B6" s="64" t="s">
        <v>56</v>
      </c>
      <c r="C6" s="63" t="s">
        <v>57</v>
      </c>
      <c r="D6" s="87" t="s">
        <v>57</v>
      </c>
    </row>
    <row r="7" spans="2:9" ht="15" customHeight="1" x14ac:dyDescent="0.2">
      <c r="B7" s="63"/>
      <c r="C7" s="63" t="s">
        <v>131</v>
      </c>
      <c r="D7" s="87" t="s">
        <v>132</v>
      </c>
    </row>
    <row r="8" spans="2:9" ht="15" customHeight="1" x14ac:dyDescent="0.2">
      <c r="B8" s="69" t="s">
        <v>133</v>
      </c>
      <c r="C8" s="70"/>
      <c r="D8" s="70">
        <v>0.35</v>
      </c>
    </row>
    <row r="9" spans="2:9" ht="15" customHeight="1" x14ac:dyDescent="0.2">
      <c r="B9" s="69" t="s">
        <v>134</v>
      </c>
      <c r="C9" s="70"/>
      <c r="D9" s="70">
        <v>0.15</v>
      </c>
    </row>
    <row r="10" spans="2:9" ht="15" customHeight="1" x14ac:dyDescent="0.2">
      <c r="B10" s="69" t="s">
        <v>135</v>
      </c>
      <c r="C10" s="70"/>
      <c r="D10" s="70">
        <v>0.15</v>
      </c>
    </row>
    <row r="11" spans="2:9" ht="15" customHeight="1" x14ac:dyDescent="0.2">
      <c r="B11" s="69" t="s">
        <v>22</v>
      </c>
      <c r="C11" s="70"/>
      <c r="D11" s="70">
        <v>0.15</v>
      </c>
    </row>
    <row r="12" spans="2:9" ht="15" customHeight="1" x14ac:dyDescent="0.2">
      <c r="B12" s="69" t="s">
        <v>27</v>
      </c>
      <c r="C12" s="70"/>
      <c r="D12" s="70">
        <v>0</v>
      </c>
    </row>
    <row r="13" spans="2:9" ht="15" customHeight="1" x14ac:dyDescent="0.2">
      <c r="B13" s="69" t="s">
        <v>26</v>
      </c>
      <c r="C13" s="70"/>
      <c r="D13" s="70">
        <v>0</v>
      </c>
    </row>
    <row r="14" spans="2:9" ht="15" customHeight="1" x14ac:dyDescent="0.2">
      <c r="B14" s="69" t="s">
        <v>136</v>
      </c>
      <c r="C14" s="70"/>
      <c r="D14" s="70">
        <v>0.15</v>
      </c>
    </row>
    <row r="15" spans="2:9" ht="32.25" customHeight="1" x14ac:dyDescent="0.2">
      <c r="B15" s="69" t="s">
        <v>137</v>
      </c>
      <c r="C15" s="70"/>
      <c r="D15" s="70">
        <v>0.05</v>
      </c>
    </row>
    <row r="16" spans="2:9" x14ac:dyDescent="0.2">
      <c r="B16" s="78" t="s">
        <v>63</v>
      </c>
      <c r="C16" s="70"/>
      <c r="D16" s="70"/>
    </row>
    <row r="17" spans="2:5" ht="23.25" customHeight="1" x14ac:dyDescent="0.2">
      <c r="B17" s="71"/>
      <c r="C17" s="68">
        <f>SUM(C8:C16)</f>
        <v>0</v>
      </c>
      <c r="D17" s="68">
        <f>SUM(D8:D16)</f>
        <v>1</v>
      </c>
    </row>
    <row r="18" spans="2:5" x14ac:dyDescent="0.2">
      <c r="B18" s="71"/>
      <c r="C18" s="68"/>
    </row>
    <row r="19" spans="2:5" x14ac:dyDescent="0.2">
      <c r="B19" s="79" t="s">
        <v>36</v>
      </c>
      <c r="C19" s="67"/>
      <c r="D19" s="80"/>
      <c r="E19" s="81">
        <v>0.02</v>
      </c>
    </row>
    <row r="21" spans="2:5" ht="25.5" x14ac:dyDescent="0.2">
      <c r="B21" s="61" t="s">
        <v>138</v>
      </c>
      <c r="C21" s="61" t="s">
        <v>29</v>
      </c>
      <c r="D21" s="61" t="s">
        <v>139</v>
      </c>
      <c r="E21" s="88" t="s">
        <v>140</v>
      </c>
    </row>
    <row r="22" spans="2:5" x14ac:dyDescent="0.2">
      <c r="B22" s="83" t="s">
        <v>141</v>
      </c>
      <c r="C22" s="60" t="s">
        <v>30</v>
      </c>
      <c r="D22" s="84"/>
      <c r="E22" s="84">
        <v>12</v>
      </c>
    </row>
    <row r="23" spans="2:5" x14ac:dyDescent="0.2">
      <c r="B23" s="83" t="s">
        <v>142</v>
      </c>
      <c r="C23" s="60" t="s">
        <v>30</v>
      </c>
      <c r="D23" s="84">
        <v>1</v>
      </c>
      <c r="E23" s="84"/>
    </row>
    <row r="24" spans="2:5" x14ac:dyDescent="0.2">
      <c r="B24" s="83" t="s">
        <v>22</v>
      </c>
      <c r="C24" s="60" t="s">
        <v>31</v>
      </c>
      <c r="D24" s="84">
        <v>12</v>
      </c>
      <c r="E24" s="84"/>
    </row>
    <row r="25" spans="2:5" x14ac:dyDescent="0.2">
      <c r="B25" s="83" t="s">
        <v>26</v>
      </c>
      <c r="C25" s="60" t="s">
        <v>30</v>
      </c>
      <c r="D25" s="84">
        <v>11</v>
      </c>
      <c r="E25" s="84"/>
    </row>
    <row r="27" spans="2:5" ht="25.5" x14ac:dyDescent="0.2">
      <c r="B27" s="61" t="s">
        <v>143</v>
      </c>
      <c r="C27" s="61" t="s">
        <v>29</v>
      </c>
      <c r="D27" s="61" t="s">
        <v>139</v>
      </c>
      <c r="E27" s="88" t="s">
        <v>140</v>
      </c>
    </row>
    <row r="28" spans="2:5" x14ac:dyDescent="0.2">
      <c r="B28" s="124" t="s">
        <v>135</v>
      </c>
      <c r="C28" s="60" t="s">
        <v>144</v>
      </c>
      <c r="D28" s="84">
        <v>1</v>
      </c>
      <c r="E28" s="84"/>
    </row>
    <row r="29" spans="2:5" x14ac:dyDescent="0.2">
      <c r="B29" s="125"/>
      <c r="C29" s="60" t="s">
        <v>30</v>
      </c>
      <c r="D29" s="84">
        <v>1</v>
      </c>
      <c r="E29" s="84">
        <v>1</v>
      </c>
    </row>
    <row r="30" spans="2:5" x14ac:dyDescent="0.2">
      <c r="B30" s="126"/>
      <c r="C30" s="60" t="s">
        <v>145</v>
      </c>
      <c r="D30" s="84">
        <v>4</v>
      </c>
      <c r="E30" s="84"/>
    </row>
    <row r="31" spans="2:5" x14ac:dyDescent="0.2">
      <c r="B31" s="124" t="s">
        <v>22</v>
      </c>
      <c r="C31" s="60" t="s">
        <v>31</v>
      </c>
      <c r="D31" s="84">
        <v>1</v>
      </c>
      <c r="E31" s="84"/>
    </row>
    <row r="32" spans="2:5" x14ac:dyDescent="0.2">
      <c r="B32" s="126"/>
      <c r="C32" s="60" t="s">
        <v>32</v>
      </c>
      <c r="D32" s="84">
        <v>4</v>
      </c>
      <c r="E32" s="84"/>
    </row>
    <row r="33" spans="2:5" x14ac:dyDescent="0.2">
      <c r="B33" s="83" t="s">
        <v>27</v>
      </c>
      <c r="C33" s="60" t="s">
        <v>34</v>
      </c>
      <c r="D33" s="84">
        <v>2</v>
      </c>
      <c r="E33" s="84"/>
    </row>
    <row r="34" spans="2:5" x14ac:dyDescent="0.2">
      <c r="B34" s="83" t="s">
        <v>26</v>
      </c>
      <c r="C34" s="60" t="s">
        <v>145</v>
      </c>
      <c r="D34" s="84">
        <v>7</v>
      </c>
      <c r="E34" s="84"/>
    </row>
    <row r="35" spans="2:5" x14ac:dyDescent="0.2">
      <c r="B35" s="83" t="s">
        <v>142</v>
      </c>
      <c r="C35" s="60" t="s">
        <v>30</v>
      </c>
      <c r="D35" s="84">
        <v>1</v>
      </c>
      <c r="E35" s="84"/>
    </row>
    <row r="37" spans="2:5" ht="38.25" x14ac:dyDescent="0.2">
      <c r="B37" s="61" t="s">
        <v>146</v>
      </c>
      <c r="C37" s="61" t="s">
        <v>29</v>
      </c>
      <c r="D37" s="61" t="s">
        <v>147</v>
      </c>
      <c r="E37" s="88" t="s">
        <v>140</v>
      </c>
    </row>
    <row r="38" spans="2:5" x14ac:dyDescent="0.2">
      <c r="B38" s="124" t="s">
        <v>135</v>
      </c>
      <c r="C38" s="60" t="s">
        <v>144</v>
      </c>
      <c r="D38" s="84">
        <v>1</v>
      </c>
      <c r="E38" s="84">
        <v>1</v>
      </c>
    </row>
    <row r="39" spans="2:5" x14ac:dyDescent="0.2">
      <c r="B39" s="125"/>
      <c r="C39" s="60" t="s">
        <v>30</v>
      </c>
      <c r="D39" s="84">
        <v>1</v>
      </c>
      <c r="E39" s="84">
        <v>4</v>
      </c>
    </row>
    <row r="40" spans="2:5" x14ac:dyDescent="0.2">
      <c r="B40" s="126"/>
      <c r="C40" s="60" t="s">
        <v>145</v>
      </c>
      <c r="D40" s="84">
        <v>24</v>
      </c>
      <c r="E40" s="84">
        <v>4</v>
      </c>
    </row>
    <row r="41" spans="2:5" ht="25.5" x14ac:dyDescent="0.2">
      <c r="B41" s="86" t="s">
        <v>148</v>
      </c>
      <c r="C41" s="60" t="s">
        <v>149</v>
      </c>
      <c r="D41" s="84">
        <v>0</v>
      </c>
      <c r="E41" s="84">
        <v>1</v>
      </c>
    </row>
    <row r="42" spans="2:5" x14ac:dyDescent="0.2">
      <c r="B42" s="124" t="s">
        <v>22</v>
      </c>
      <c r="C42" s="60" t="s">
        <v>31</v>
      </c>
      <c r="D42" s="84">
        <v>2</v>
      </c>
      <c r="E42" s="84"/>
    </row>
    <row r="43" spans="2:5" x14ac:dyDescent="0.2">
      <c r="B43" s="126"/>
      <c r="C43" s="60" t="s">
        <v>32</v>
      </c>
      <c r="D43" s="84">
        <v>16</v>
      </c>
      <c r="E43" s="84"/>
    </row>
    <row r="44" spans="2:5" x14ac:dyDescent="0.2">
      <c r="B44" s="124" t="s">
        <v>27</v>
      </c>
      <c r="C44" s="60" t="s">
        <v>34</v>
      </c>
      <c r="D44" s="84">
        <v>2</v>
      </c>
      <c r="E44" s="84"/>
    </row>
    <row r="45" spans="2:5" x14ac:dyDescent="0.2">
      <c r="B45" s="126"/>
      <c r="C45" s="60" t="s">
        <v>33</v>
      </c>
      <c r="D45" s="84">
        <v>6</v>
      </c>
      <c r="E45" s="84"/>
    </row>
    <row r="46" spans="2:5" x14ac:dyDescent="0.2">
      <c r="B46" s="83" t="s">
        <v>26</v>
      </c>
      <c r="C46" s="60" t="s">
        <v>145</v>
      </c>
      <c r="D46" s="84">
        <v>31</v>
      </c>
      <c r="E46" s="84"/>
    </row>
    <row r="47" spans="2:5" x14ac:dyDescent="0.2">
      <c r="B47" s="83" t="s">
        <v>142</v>
      </c>
      <c r="C47" s="60" t="s">
        <v>30</v>
      </c>
      <c r="D47" s="84">
        <v>2</v>
      </c>
      <c r="E47" s="84"/>
    </row>
    <row r="49" spans="2:5" ht="38.25" x14ac:dyDescent="0.2">
      <c r="B49" s="61" t="s">
        <v>150</v>
      </c>
      <c r="C49" s="61" t="s">
        <v>29</v>
      </c>
      <c r="D49" s="61" t="s">
        <v>147</v>
      </c>
      <c r="E49" s="88" t="s">
        <v>140</v>
      </c>
    </row>
    <row r="50" spans="2:5" x14ac:dyDescent="0.2">
      <c r="B50" s="125" t="s">
        <v>135</v>
      </c>
      <c r="C50" s="60" t="s">
        <v>30</v>
      </c>
      <c r="D50" s="84">
        <v>4</v>
      </c>
      <c r="E50" s="84">
        <v>3</v>
      </c>
    </row>
    <row r="51" spans="2:5" x14ac:dyDescent="0.2">
      <c r="B51" s="125"/>
      <c r="C51" s="60" t="s">
        <v>145</v>
      </c>
      <c r="D51" s="84">
        <v>2</v>
      </c>
      <c r="E51" s="84">
        <v>2</v>
      </c>
    </row>
    <row r="52" spans="2:5" x14ac:dyDescent="0.2">
      <c r="B52" s="126"/>
      <c r="C52" s="60" t="s">
        <v>149</v>
      </c>
      <c r="D52" s="84"/>
      <c r="E52" s="84">
        <v>1</v>
      </c>
    </row>
    <row r="53" spans="2:5" x14ac:dyDescent="0.2">
      <c r="B53" s="86" t="s">
        <v>22</v>
      </c>
      <c r="C53" s="60" t="s">
        <v>32</v>
      </c>
      <c r="D53" s="84">
        <v>3</v>
      </c>
      <c r="E53" s="84"/>
    </row>
    <row r="54" spans="2:5" x14ac:dyDescent="0.2">
      <c r="B54" s="83" t="s">
        <v>26</v>
      </c>
      <c r="C54" s="60" t="s">
        <v>145</v>
      </c>
      <c r="D54" s="84">
        <v>7</v>
      </c>
      <c r="E54" s="84"/>
    </row>
    <row r="56" spans="2:5" ht="38.25" x14ac:dyDescent="0.2">
      <c r="B56" s="61" t="s">
        <v>151</v>
      </c>
      <c r="C56" s="61" t="s">
        <v>29</v>
      </c>
      <c r="D56" s="61" t="s">
        <v>147</v>
      </c>
      <c r="E56" s="88" t="s">
        <v>140</v>
      </c>
    </row>
    <row r="57" spans="2:5" x14ac:dyDescent="0.2">
      <c r="B57" s="83" t="s">
        <v>135</v>
      </c>
      <c r="C57" s="60" t="s">
        <v>30</v>
      </c>
      <c r="D57" s="84">
        <v>2</v>
      </c>
      <c r="E57" s="84">
        <v>4</v>
      </c>
    </row>
    <row r="58" spans="2:5" x14ac:dyDescent="0.2">
      <c r="B58" s="83" t="s">
        <v>22</v>
      </c>
      <c r="C58" s="60" t="s">
        <v>32</v>
      </c>
      <c r="D58" s="84">
        <v>2</v>
      </c>
      <c r="E58" s="84"/>
    </row>
    <row r="59" spans="2:5" x14ac:dyDescent="0.2">
      <c r="B59" s="83" t="s">
        <v>26</v>
      </c>
      <c r="C59" s="60" t="s">
        <v>30</v>
      </c>
      <c r="D59" s="84">
        <v>6</v>
      </c>
      <c r="E59" s="84"/>
    </row>
    <row r="60" spans="2:5" x14ac:dyDescent="0.2">
      <c r="B60" s="83" t="s">
        <v>64</v>
      </c>
      <c r="C60" s="60" t="s">
        <v>30</v>
      </c>
      <c r="D60" s="84">
        <v>1</v>
      </c>
      <c r="E60" s="84"/>
    </row>
    <row r="62" spans="2:5" ht="38.25" x14ac:dyDescent="0.2">
      <c r="B62" s="61" t="s">
        <v>152</v>
      </c>
      <c r="C62" s="61" t="s">
        <v>29</v>
      </c>
      <c r="D62" s="61" t="s">
        <v>147</v>
      </c>
      <c r="E62" s="88" t="s">
        <v>140</v>
      </c>
    </row>
    <row r="63" spans="2:5" x14ac:dyDescent="0.2">
      <c r="B63" s="127" t="s">
        <v>135</v>
      </c>
      <c r="C63" s="60" t="s">
        <v>30</v>
      </c>
      <c r="D63" s="84"/>
      <c r="E63" s="84">
        <v>4</v>
      </c>
    </row>
    <row r="64" spans="2:5" x14ac:dyDescent="0.2">
      <c r="B64" s="127"/>
      <c r="C64" s="60" t="s">
        <v>145</v>
      </c>
      <c r="D64" s="84">
        <v>6</v>
      </c>
      <c r="E64" s="84"/>
    </row>
    <row r="65" spans="2:5" x14ac:dyDescent="0.2">
      <c r="B65" s="127"/>
      <c r="C65" s="60" t="s">
        <v>149</v>
      </c>
      <c r="D65" s="84">
        <v>2</v>
      </c>
      <c r="E65" s="84"/>
    </row>
    <row r="66" spans="2:5" x14ac:dyDescent="0.2">
      <c r="B66" s="127" t="s">
        <v>22</v>
      </c>
      <c r="C66" s="60" t="s">
        <v>31</v>
      </c>
      <c r="D66" s="84">
        <v>4</v>
      </c>
      <c r="E66" s="84"/>
    </row>
    <row r="67" spans="2:5" x14ac:dyDescent="0.2">
      <c r="B67" s="127"/>
      <c r="C67" s="60" t="s">
        <v>32</v>
      </c>
      <c r="D67" s="84">
        <v>9</v>
      </c>
      <c r="E67" s="84"/>
    </row>
    <row r="68" spans="2:5" x14ac:dyDescent="0.2">
      <c r="B68" s="83" t="s">
        <v>27</v>
      </c>
      <c r="C68" s="60" t="s">
        <v>34</v>
      </c>
      <c r="D68" s="84">
        <v>5</v>
      </c>
      <c r="E68" s="84"/>
    </row>
    <row r="69" spans="2:5" x14ac:dyDescent="0.2">
      <c r="B69" s="127" t="s">
        <v>26</v>
      </c>
      <c r="C69" s="60" t="s">
        <v>30</v>
      </c>
      <c r="D69" s="84">
        <v>3</v>
      </c>
      <c r="E69" s="84"/>
    </row>
    <row r="70" spans="2:5" x14ac:dyDescent="0.2">
      <c r="B70" s="127"/>
      <c r="C70" s="60" t="s">
        <v>35</v>
      </c>
      <c r="D70" s="84">
        <v>20</v>
      </c>
      <c r="E70" s="84"/>
    </row>
    <row r="71" spans="2:5" x14ac:dyDescent="0.2">
      <c r="B71" s="124" t="s">
        <v>64</v>
      </c>
      <c r="C71" s="60" t="s">
        <v>30</v>
      </c>
      <c r="D71" s="84">
        <v>1</v>
      </c>
      <c r="E71" s="84"/>
    </row>
    <row r="72" spans="2:5" x14ac:dyDescent="0.2">
      <c r="B72" s="128"/>
      <c r="C72" s="60" t="s">
        <v>153</v>
      </c>
      <c r="D72" s="84">
        <v>2</v>
      </c>
      <c r="E72" s="84"/>
    </row>
    <row r="74" spans="2:5" ht="38.25" x14ac:dyDescent="0.2">
      <c r="B74" s="61" t="s">
        <v>154</v>
      </c>
      <c r="C74" s="61" t="s">
        <v>29</v>
      </c>
      <c r="D74" s="61" t="s">
        <v>147</v>
      </c>
      <c r="E74" s="88" t="s">
        <v>140</v>
      </c>
    </row>
    <row r="75" spans="2:5" x14ac:dyDescent="0.2">
      <c r="B75" s="83" t="s">
        <v>135</v>
      </c>
      <c r="C75" s="60" t="s">
        <v>30</v>
      </c>
      <c r="D75" s="84">
        <v>1</v>
      </c>
      <c r="E75" s="84">
        <v>2</v>
      </c>
    </row>
    <row r="76" spans="2:5" x14ac:dyDescent="0.2">
      <c r="B76" s="83" t="s">
        <v>22</v>
      </c>
      <c r="C76" s="60" t="s">
        <v>32</v>
      </c>
      <c r="D76" s="84">
        <v>2</v>
      </c>
      <c r="E76" s="84"/>
    </row>
    <row r="77" spans="2:5" x14ac:dyDescent="0.2">
      <c r="B77" s="83" t="s">
        <v>64</v>
      </c>
      <c r="C77" s="60" t="s">
        <v>30</v>
      </c>
      <c r="D77" s="84">
        <v>1</v>
      </c>
      <c r="E77" s="84"/>
    </row>
    <row r="79" spans="2:5" ht="38.25" x14ac:dyDescent="0.2">
      <c r="B79" s="61" t="s">
        <v>155</v>
      </c>
      <c r="C79" s="61" t="s">
        <v>29</v>
      </c>
      <c r="D79" s="61" t="s">
        <v>147</v>
      </c>
      <c r="E79" s="88" t="s">
        <v>140</v>
      </c>
    </row>
    <row r="80" spans="2:5" x14ac:dyDescent="0.2">
      <c r="B80" s="127" t="s">
        <v>135</v>
      </c>
      <c r="C80" s="60" t="s">
        <v>30</v>
      </c>
      <c r="D80" s="84"/>
      <c r="E80" s="84">
        <v>2</v>
      </c>
    </row>
    <row r="81" spans="2:5" x14ac:dyDescent="0.2">
      <c r="B81" s="127"/>
      <c r="C81" s="60" t="s">
        <v>145</v>
      </c>
      <c r="D81" s="84">
        <v>2</v>
      </c>
      <c r="E81" s="84">
        <v>1</v>
      </c>
    </row>
    <row r="82" spans="2:5" x14ac:dyDescent="0.2">
      <c r="B82" s="127" t="s">
        <v>22</v>
      </c>
      <c r="C82" s="60" t="s">
        <v>31</v>
      </c>
      <c r="D82" s="84">
        <v>1</v>
      </c>
      <c r="E82" s="84"/>
    </row>
    <row r="83" spans="2:5" x14ac:dyDescent="0.2">
      <c r="B83" s="127"/>
      <c r="C83" s="60" t="s">
        <v>32</v>
      </c>
      <c r="D83" s="84">
        <v>3</v>
      </c>
      <c r="E83" s="84"/>
    </row>
    <row r="84" spans="2:5" x14ac:dyDescent="0.2">
      <c r="B84" s="83" t="s">
        <v>27</v>
      </c>
      <c r="C84" s="60" t="s">
        <v>33</v>
      </c>
      <c r="D84" s="84">
        <v>2</v>
      </c>
      <c r="E84" s="84"/>
    </row>
    <row r="86" spans="2:5" ht="38.25" x14ac:dyDescent="0.2">
      <c r="B86" s="61" t="s">
        <v>156</v>
      </c>
      <c r="C86" s="61" t="s">
        <v>29</v>
      </c>
      <c r="D86" s="61" t="s">
        <v>147</v>
      </c>
      <c r="E86" s="88" t="s">
        <v>140</v>
      </c>
    </row>
    <row r="87" spans="2:5" x14ac:dyDescent="0.2">
      <c r="B87" s="127" t="s">
        <v>135</v>
      </c>
      <c r="C87" s="60" t="s">
        <v>144</v>
      </c>
      <c r="D87" s="84">
        <v>2</v>
      </c>
      <c r="E87" s="84"/>
    </row>
    <row r="88" spans="2:5" x14ac:dyDescent="0.2">
      <c r="B88" s="127"/>
      <c r="C88" s="60" t="s">
        <v>30</v>
      </c>
      <c r="D88" s="84"/>
      <c r="E88" s="84">
        <v>5</v>
      </c>
    </row>
    <row r="89" spans="2:5" x14ac:dyDescent="0.2">
      <c r="B89" s="83"/>
      <c r="C89" s="60" t="s">
        <v>32</v>
      </c>
      <c r="D89" s="84">
        <v>1</v>
      </c>
      <c r="E89" s="84"/>
    </row>
    <row r="90" spans="2:5" x14ac:dyDescent="0.2">
      <c r="B90" s="83" t="s">
        <v>64</v>
      </c>
      <c r="C90" s="60" t="s">
        <v>30</v>
      </c>
      <c r="D90" s="84">
        <v>1</v>
      </c>
      <c r="E90" s="84"/>
    </row>
  </sheetData>
  <mergeCells count="15">
    <mergeCell ref="B42:B43"/>
    <mergeCell ref="B44:B45"/>
    <mergeCell ref="B80:B81"/>
    <mergeCell ref="B82:B83"/>
    <mergeCell ref="B87:B88"/>
    <mergeCell ref="B50:B52"/>
    <mergeCell ref="B63:B65"/>
    <mergeCell ref="B66:B67"/>
    <mergeCell ref="B69:B70"/>
    <mergeCell ref="B71:B72"/>
    <mergeCell ref="B2:E2"/>
    <mergeCell ref="B4:C4"/>
    <mergeCell ref="B28:B30"/>
    <mergeCell ref="B31:B32"/>
    <mergeCell ref="B38:B40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6"/>
  <sheetViews>
    <sheetView workbookViewId="0">
      <selection activeCell="E5" sqref="E5"/>
    </sheetView>
  </sheetViews>
  <sheetFormatPr defaultRowHeight="15" x14ac:dyDescent="0.25"/>
  <cols>
    <col min="5" max="5" width="14.7109375" customWidth="1"/>
    <col min="6" max="6" width="12.42578125" customWidth="1"/>
    <col min="7" max="7" width="20.42578125" customWidth="1"/>
    <col min="8" max="8" width="13.42578125" customWidth="1"/>
  </cols>
  <sheetData>
    <row r="2" spans="2:11" x14ac:dyDescent="0.25">
      <c r="B2" s="111" t="s">
        <v>157</v>
      </c>
      <c r="C2" s="112"/>
      <c r="D2" s="112"/>
      <c r="E2" s="112"/>
      <c r="F2" s="112"/>
      <c r="G2" s="112"/>
      <c r="H2" s="113"/>
      <c r="I2" s="47"/>
      <c r="J2" s="47"/>
      <c r="K2" s="47"/>
    </row>
    <row r="3" spans="2:11" x14ac:dyDescent="0.25"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2:11" ht="76.5" x14ac:dyDescent="0.25">
      <c r="B4" s="61" t="s">
        <v>158</v>
      </c>
      <c r="C4" s="61" t="s">
        <v>159</v>
      </c>
      <c r="D4" s="61" t="s">
        <v>160</v>
      </c>
      <c r="E4" s="61" t="s">
        <v>161</v>
      </c>
      <c r="F4" s="61" t="s">
        <v>162</v>
      </c>
      <c r="G4" s="61" t="s">
        <v>163</v>
      </c>
      <c r="H4" s="61" t="s">
        <v>164</v>
      </c>
      <c r="I4" s="47"/>
      <c r="J4" s="47"/>
      <c r="K4" s="47"/>
    </row>
    <row r="5" spans="2:11" ht="25.5" x14ac:dyDescent="0.25">
      <c r="B5" s="77" t="s">
        <v>165</v>
      </c>
      <c r="C5" s="77" t="s">
        <v>166</v>
      </c>
      <c r="D5" s="84" t="s">
        <v>167</v>
      </c>
      <c r="E5" s="85">
        <v>1500</v>
      </c>
      <c r="F5" s="75">
        <v>18.8</v>
      </c>
      <c r="G5" s="75" t="s">
        <v>60</v>
      </c>
      <c r="H5" s="75">
        <v>8760</v>
      </c>
      <c r="I5" s="47"/>
      <c r="J5" s="47"/>
      <c r="K5" s="90">
        <f t="shared" ref="K5:K14" si="0">H5*F5/1000*0.7</f>
        <v>115.28159999999998</v>
      </c>
    </row>
    <row r="6" spans="2:11" ht="38.25" x14ac:dyDescent="0.25">
      <c r="B6" s="77"/>
      <c r="C6" s="77" t="s">
        <v>168</v>
      </c>
      <c r="D6" s="84" t="s">
        <v>169</v>
      </c>
      <c r="E6" s="85">
        <v>8050</v>
      </c>
      <c r="F6" s="75">
        <v>69.8</v>
      </c>
      <c r="G6" s="75"/>
      <c r="H6" s="75">
        <v>8760</v>
      </c>
      <c r="I6" s="47"/>
      <c r="J6" s="47"/>
      <c r="K6" s="90">
        <f t="shared" si="0"/>
        <v>428.01359999999994</v>
      </c>
    </row>
    <row r="7" spans="2:11" ht="25.5" x14ac:dyDescent="0.25">
      <c r="B7" s="77"/>
      <c r="C7" s="77" t="s">
        <v>170</v>
      </c>
      <c r="D7" s="84" t="s">
        <v>167</v>
      </c>
      <c r="E7" s="85">
        <v>1152</v>
      </c>
      <c r="F7" s="75">
        <v>11.8</v>
      </c>
      <c r="G7" s="75"/>
      <c r="H7" s="75">
        <v>8760</v>
      </c>
      <c r="I7" s="47"/>
      <c r="J7" s="47"/>
      <c r="K7" s="90">
        <f t="shared" si="0"/>
        <v>72.357599999999991</v>
      </c>
    </row>
    <row r="8" spans="2:11" ht="25.5" x14ac:dyDescent="0.25">
      <c r="B8" s="77"/>
      <c r="C8" s="77" t="s">
        <v>171</v>
      </c>
      <c r="D8" s="84" t="s">
        <v>169</v>
      </c>
      <c r="E8" s="85">
        <v>4400</v>
      </c>
      <c r="F8" s="75">
        <v>44.1</v>
      </c>
      <c r="G8" s="75"/>
      <c r="H8" s="75">
        <v>8760</v>
      </c>
      <c r="I8" s="47"/>
      <c r="J8" s="47"/>
      <c r="K8" s="90">
        <f t="shared" si="0"/>
        <v>270.42119999999994</v>
      </c>
    </row>
    <row r="9" spans="2:11" ht="25.5" x14ac:dyDescent="0.25">
      <c r="B9" s="77"/>
      <c r="C9" s="77" t="s">
        <v>172</v>
      </c>
      <c r="D9" s="84" t="s">
        <v>169</v>
      </c>
      <c r="E9" s="85">
        <v>19000</v>
      </c>
      <c r="F9" s="75">
        <v>195.7</v>
      </c>
      <c r="G9" s="75"/>
      <c r="H9" s="75">
        <v>8760</v>
      </c>
      <c r="I9" s="47"/>
      <c r="J9" s="47"/>
      <c r="K9" s="90">
        <f t="shared" si="0"/>
        <v>1200.0324000000001</v>
      </c>
    </row>
    <row r="10" spans="2:11" ht="25.5" x14ac:dyDescent="0.25">
      <c r="B10" s="77" t="s">
        <v>173</v>
      </c>
      <c r="C10" s="77" t="s">
        <v>174</v>
      </c>
      <c r="D10" s="84" t="s">
        <v>169</v>
      </c>
      <c r="E10" s="85">
        <v>19300</v>
      </c>
      <c r="F10" s="75">
        <v>183.1</v>
      </c>
      <c r="G10" s="75"/>
      <c r="H10" s="75">
        <v>8760</v>
      </c>
      <c r="I10" s="47"/>
      <c r="J10" s="47"/>
      <c r="K10" s="90">
        <f t="shared" si="0"/>
        <v>1122.7692</v>
      </c>
    </row>
    <row r="11" spans="2:11" ht="25.5" x14ac:dyDescent="0.25">
      <c r="B11" s="77"/>
      <c r="C11" s="77" t="s">
        <v>175</v>
      </c>
      <c r="D11" s="84" t="s">
        <v>167</v>
      </c>
      <c r="E11" s="85">
        <v>2000</v>
      </c>
      <c r="F11" s="75">
        <v>20.3</v>
      </c>
      <c r="G11" s="75"/>
      <c r="H11" s="75">
        <v>8760</v>
      </c>
      <c r="I11" s="47"/>
      <c r="J11" s="47"/>
      <c r="K11" s="90">
        <f t="shared" si="0"/>
        <v>124.47959999999999</v>
      </c>
    </row>
    <row r="12" spans="2:11" ht="25.5" x14ac:dyDescent="0.25">
      <c r="B12" s="77"/>
      <c r="C12" s="77" t="s">
        <v>176</v>
      </c>
      <c r="D12" s="84" t="s">
        <v>169</v>
      </c>
      <c r="E12" s="85">
        <v>4500</v>
      </c>
      <c r="F12" s="75">
        <v>28.8</v>
      </c>
      <c r="G12" s="75"/>
      <c r="H12" s="75">
        <v>8760</v>
      </c>
      <c r="I12" s="47"/>
      <c r="J12" s="47"/>
      <c r="K12" s="90">
        <f t="shared" si="0"/>
        <v>176.60159999999999</v>
      </c>
    </row>
    <row r="13" spans="2:11" ht="25.5" x14ac:dyDescent="0.25">
      <c r="B13" s="77"/>
      <c r="C13" s="77" t="s">
        <v>177</v>
      </c>
      <c r="D13" s="84" t="s">
        <v>167</v>
      </c>
      <c r="E13" s="85">
        <v>1500</v>
      </c>
      <c r="F13" s="75">
        <v>19.8</v>
      </c>
      <c r="G13" s="75"/>
      <c r="H13" s="75">
        <v>8760</v>
      </c>
      <c r="I13" s="47"/>
      <c r="J13" s="47"/>
      <c r="K13" s="90">
        <f t="shared" si="0"/>
        <v>121.4136</v>
      </c>
    </row>
    <row r="14" spans="2:11" ht="25.5" x14ac:dyDescent="0.25">
      <c r="B14" s="77"/>
      <c r="C14" s="77" t="s">
        <v>178</v>
      </c>
      <c r="D14" s="84" t="s">
        <v>169</v>
      </c>
      <c r="E14" s="85">
        <v>4500</v>
      </c>
      <c r="F14" s="75">
        <v>28.8</v>
      </c>
      <c r="G14" s="75"/>
      <c r="H14" s="75">
        <v>8760</v>
      </c>
      <c r="I14" s="47"/>
      <c r="J14" s="47"/>
      <c r="K14" s="90">
        <f t="shared" si="0"/>
        <v>176.60159999999999</v>
      </c>
    </row>
    <row r="15" spans="2:11" x14ac:dyDescent="0.25">
      <c r="B15" s="47"/>
      <c r="C15" s="47"/>
      <c r="D15" s="47"/>
      <c r="E15" s="47"/>
      <c r="F15" s="47"/>
      <c r="G15" s="47"/>
      <c r="H15" s="47"/>
      <c r="I15" s="47"/>
      <c r="J15" s="47"/>
      <c r="K15" s="47"/>
    </row>
    <row r="16" spans="2:11" x14ac:dyDescent="0.25">
      <c r="B16" s="82" t="s">
        <v>179</v>
      </c>
      <c r="C16" s="47"/>
      <c r="D16" s="47"/>
      <c r="E16" s="47"/>
      <c r="F16" s="47"/>
      <c r="G16" s="47"/>
      <c r="H16" s="47"/>
      <c r="I16" s="47"/>
      <c r="J16" s="47"/>
      <c r="K16" s="90">
        <f>SUM(K5:K15)</f>
        <v>3807.9719999999993</v>
      </c>
    </row>
    <row r="17" spans="2:11" x14ac:dyDescent="0.25">
      <c r="B17" s="47"/>
      <c r="C17" s="73"/>
      <c r="D17" s="73"/>
      <c r="E17" s="47"/>
      <c r="F17" s="47"/>
      <c r="G17" s="47"/>
      <c r="H17" s="47"/>
      <c r="I17" s="47"/>
      <c r="J17" s="47"/>
      <c r="K17" s="47"/>
    </row>
    <row r="18" spans="2:11" x14ac:dyDescent="0.25">
      <c r="B18" s="47"/>
      <c r="C18" s="72"/>
      <c r="D18" s="72"/>
      <c r="E18" s="47"/>
      <c r="F18" s="47"/>
      <c r="G18" s="47"/>
      <c r="H18" s="47"/>
      <c r="I18" s="47"/>
      <c r="J18" s="47"/>
      <c r="K18" s="47"/>
    </row>
    <row r="19" spans="2:11" x14ac:dyDescent="0.25">
      <c r="B19" s="111" t="s">
        <v>180</v>
      </c>
      <c r="C19" s="112"/>
      <c r="D19" s="112"/>
      <c r="E19" s="112"/>
      <c r="F19" s="112"/>
      <c r="G19" s="112"/>
      <c r="H19" s="113"/>
      <c r="I19" s="47"/>
      <c r="J19" s="47"/>
      <c r="K19" s="47"/>
    </row>
    <row r="20" spans="2:11" x14ac:dyDescent="0.25"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2:11" ht="63.75" x14ac:dyDescent="0.25">
      <c r="B21" s="61" t="s">
        <v>181</v>
      </c>
      <c r="C21" s="61" t="s">
        <v>182</v>
      </c>
      <c r="D21" s="61" t="s">
        <v>183</v>
      </c>
      <c r="E21" s="61" t="s">
        <v>184</v>
      </c>
      <c r="F21" s="61" t="s">
        <v>162</v>
      </c>
      <c r="G21" s="61" t="s">
        <v>185</v>
      </c>
      <c r="H21" s="61" t="s">
        <v>164</v>
      </c>
      <c r="I21" s="47"/>
      <c r="J21" s="47"/>
      <c r="K21" s="47"/>
    </row>
    <row r="22" spans="2:11" ht="38.25" x14ac:dyDescent="0.25">
      <c r="B22" s="77" t="s">
        <v>186</v>
      </c>
      <c r="C22" s="77" t="s">
        <v>187</v>
      </c>
      <c r="D22" s="89" t="s">
        <v>188</v>
      </c>
      <c r="E22" s="75">
        <v>3.2</v>
      </c>
      <c r="F22" s="75">
        <v>1.45</v>
      </c>
      <c r="G22" s="75" t="s">
        <v>189</v>
      </c>
      <c r="H22" s="75"/>
      <c r="I22" s="47"/>
      <c r="J22" s="47"/>
      <c r="K22" s="47"/>
    </row>
    <row r="23" spans="2:11" ht="38.25" x14ac:dyDescent="0.25">
      <c r="B23" s="77" t="s">
        <v>190</v>
      </c>
      <c r="C23" s="77" t="s">
        <v>191</v>
      </c>
      <c r="D23" s="77" t="s">
        <v>188</v>
      </c>
      <c r="E23" s="75">
        <v>2.65</v>
      </c>
      <c r="F23" s="75">
        <v>0.8</v>
      </c>
      <c r="G23" s="75" t="s">
        <v>189</v>
      </c>
      <c r="H23" s="75"/>
      <c r="I23" s="47"/>
      <c r="J23" s="47"/>
      <c r="K23" s="47"/>
    </row>
    <row r="24" spans="2:11" ht="38.25" x14ac:dyDescent="0.25">
      <c r="B24" s="77" t="s">
        <v>192</v>
      </c>
      <c r="C24" s="77" t="s">
        <v>193</v>
      </c>
      <c r="D24" s="77" t="s">
        <v>188</v>
      </c>
      <c r="E24" s="75">
        <v>3.2</v>
      </c>
      <c r="F24" s="75">
        <v>1.22</v>
      </c>
      <c r="G24" s="75" t="s">
        <v>189</v>
      </c>
      <c r="H24" s="75"/>
      <c r="I24" s="47"/>
      <c r="J24" s="47"/>
      <c r="K24" s="47"/>
    </row>
    <row r="25" spans="2:11" ht="38.25" x14ac:dyDescent="0.25">
      <c r="B25" s="77" t="s">
        <v>194</v>
      </c>
      <c r="C25" s="77" t="s">
        <v>195</v>
      </c>
      <c r="D25" s="77" t="s">
        <v>188</v>
      </c>
      <c r="E25" s="75">
        <v>2.5</v>
      </c>
      <c r="F25" s="75">
        <v>1.2</v>
      </c>
      <c r="G25" s="75" t="s">
        <v>189</v>
      </c>
      <c r="H25" s="75"/>
      <c r="I25" s="47"/>
      <c r="J25" s="47"/>
      <c r="K25" s="47"/>
    </row>
    <row r="26" spans="2:11" ht="38.25" x14ac:dyDescent="0.25">
      <c r="B26" s="77" t="s">
        <v>196</v>
      </c>
      <c r="C26" s="77" t="s">
        <v>197</v>
      </c>
      <c r="D26" s="77" t="s">
        <v>188</v>
      </c>
      <c r="E26" s="75">
        <v>2.5</v>
      </c>
      <c r="F26" s="75">
        <v>0.8</v>
      </c>
      <c r="G26" s="75" t="s">
        <v>189</v>
      </c>
      <c r="H26" s="75"/>
      <c r="I26" s="47"/>
      <c r="J26" s="47"/>
      <c r="K26" s="47"/>
    </row>
    <row r="27" spans="2:11" ht="25.5" x14ac:dyDescent="0.25">
      <c r="B27" s="77" t="s">
        <v>196</v>
      </c>
      <c r="C27" s="77" t="s">
        <v>198</v>
      </c>
      <c r="D27" s="77" t="s">
        <v>188</v>
      </c>
      <c r="E27" s="75">
        <v>2.5</v>
      </c>
      <c r="F27" s="75">
        <v>0.8</v>
      </c>
      <c r="G27" s="75" t="s">
        <v>189</v>
      </c>
      <c r="H27" s="75"/>
      <c r="I27" s="47"/>
      <c r="J27" s="47"/>
      <c r="K27" s="47"/>
    </row>
    <row r="28" spans="2:11" ht="38.25" x14ac:dyDescent="0.25">
      <c r="B28" s="77" t="s">
        <v>199</v>
      </c>
      <c r="C28" s="77" t="s">
        <v>200</v>
      </c>
      <c r="D28" s="77" t="s">
        <v>188</v>
      </c>
      <c r="E28" s="75">
        <v>3.5</v>
      </c>
      <c r="F28" s="75">
        <v>1.45</v>
      </c>
      <c r="G28" s="75" t="s">
        <v>189</v>
      </c>
      <c r="H28" s="75"/>
      <c r="I28" s="47"/>
      <c r="J28" s="47"/>
      <c r="K28" s="47"/>
    </row>
    <row r="29" spans="2:11" ht="38.25" x14ac:dyDescent="0.25">
      <c r="B29" s="77" t="s">
        <v>201</v>
      </c>
      <c r="C29" s="77" t="s">
        <v>202</v>
      </c>
      <c r="D29" s="77" t="s">
        <v>188</v>
      </c>
      <c r="E29" s="75">
        <v>7.1</v>
      </c>
      <c r="F29" s="75">
        <v>2.9</v>
      </c>
      <c r="G29" s="75" t="s">
        <v>189</v>
      </c>
      <c r="H29" s="75"/>
      <c r="I29" s="47"/>
      <c r="J29" s="47"/>
      <c r="K29" s="47"/>
    </row>
    <row r="30" spans="2:11" ht="38.25" x14ac:dyDescent="0.25">
      <c r="B30" s="77" t="s">
        <v>203</v>
      </c>
      <c r="C30" s="77" t="s">
        <v>204</v>
      </c>
      <c r="D30" s="77" t="s">
        <v>188</v>
      </c>
      <c r="E30" s="75">
        <v>6.5</v>
      </c>
      <c r="F30" s="75">
        <v>2.2799999999999998</v>
      </c>
      <c r="G30" s="75" t="s">
        <v>189</v>
      </c>
      <c r="H30" s="75"/>
      <c r="I30" s="47"/>
      <c r="J30" s="47"/>
      <c r="K30" s="47"/>
    </row>
    <row r="31" spans="2:11" ht="38.25" x14ac:dyDescent="0.25">
      <c r="B31" s="77" t="s">
        <v>205</v>
      </c>
      <c r="C31" s="77" t="s">
        <v>206</v>
      </c>
      <c r="D31" s="77" t="s">
        <v>188</v>
      </c>
      <c r="E31" s="75">
        <v>5</v>
      </c>
      <c r="F31" s="75">
        <v>1.45</v>
      </c>
      <c r="G31" s="75" t="s">
        <v>189</v>
      </c>
      <c r="H31" s="75"/>
      <c r="I31" s="47"/>
      <c r="J31" s="47"/>
      <c r="K31" s="47"/>
    </row>
    <row r="32" spans="2:11" ht="38.25" x14ac:dyDescent="0.25">
      <c r="B32" s="77" t="s">
        <v>207</v>
      </c>
      <c r="C32" s="77" t="s">
        <v>208</v>
      </c>
      <c r="D32" s="77" t="s">
        <v>188</v>
      </c>
      <c r="E32" s="75">
        <v>5</v>
      </c>
      <c r="F32" s="75">
        <v>1.06</v>
      </c>
      <c r="G32" s="75" t="s">
        <v>189</v>
      </c>
      <c r="H32" s="75"/>
      <c r="I32" s="47"/>
      <c r="J32" s="47"/>
      <c r="K32" s="47"/>
    </row>
    <row r="33" spans="2:11" ht="25.5" x14ac:dyDescent="0.25">
      <c r="B33" s="77" t="s">
        <v>209</v>
      </c>
      <c r="C33" s="77" t="s">
        <v>210</v>
      </c>
      <c r="D33" s="77" t="s">
        <v>188</v>
      </c>
      <c r="E33" s="75">
        <v>3.5</v>
      </c>
      <c r="F33" s="75">
        <v>1.5</v>
      </c>
      <c r="G33" s="75" t="s">
        <v>189</v>
      </c>
      <c r="H33" s="75"/>
      <c r="I33" s="47"/>
      <c r="J33" s="47"/>
      <c r="K33" s="47"/>
    </row>
    <row r="34" spans="2:11" ht="38.25" x14ac:dyDescent="0.25">
      <c r="B34" s="77" t="s">
        <v>211</v>
      </c>
      <c r="C34" s="77" t="s">
        <v>212</v>
      </c>
      <c r="D34" s="77">
        <v>1</v>
      </c>
      <c r="E34" s="75">
        <v>4</v>
      </c>
      <c r="F34" s="75">
        <v>1.5</v>
      </c>
      <c r="G34" s="75" t="s">
        <v>213</v>
      </c>
      <c r="H34" s="75"/>
      <c r="I34" s="47"/>
      <c r="J34" s="47"/>
      <c r="K34" s="47"/>
    </row>
    <row r="35" spans="2:11" ht="25.5" x14ac:dyDescent="0.25">
      <c r="B35" s="77" t="s">
        <v>214</v>
      </c>
      <c r="C35" s="77" t="s">
        <v>215</v>
      </c>
      <c r="D35" s="77">
        <v>1</v>
      </c>
      <c r="E35" s="77" t="s">
        <v>216</v>
      </c>
      <c r="F35" s="77" t="s">
        <v>216</v>
      </c>
      <c r="G35" s="75" t="s">
        <v>213</v>
      </c>
      <c r="H35" s="75"/>
      <c r="I35" s="47"/>
      <c r="J35" s="47"/>
      <c r="K35" s="47"/>
    </row>
    <row r="36" spans="2:11" x14ac:dyDescent="0.25">
      <c r="B36" s="77"/>
      <c r="C36" s="77"/>
      <c r="D36" s="77"/>
      <c r="E36" s="75"/>
      <c r="F36" s="75"/>
      <c r="G36" s="75"/>
      <c r="H36" s="75"/>
      <c r="I36" s="47"/>
      <c r="J36" s="47"/>
      <c r="K36" s="47"/>
    </row>
    <row r="37" spans="2:11" x14ac:dyDescent="0.25">
      <c r="B37" s="77"/>
      <c r="C37" s="77"/>
      <c r="D37" s="77"/>
      <c r="E37" s="75"/>
      <c r="F37" s="75"/>
      <c r="G37" s="75"/>
      <c r="H37" s="75"/>
      <c r="I37" s="47"/>
      <c r="J37" s="47"/>
      <c r="K37" s="47"/>
    </row>
    <row r="38" spans="2:11" x14ac:dyDescent="0.25">
      <c r="B38" s="77"/>
      <c r="C38" s="77"/>
      <c r="D38" s="77"/>
      <c r="E38" s="75"/>
      <c r="F38" s="75"/>
      <c r="G38" s="75"/>
      <c r="H38" s="75"/>
      <c r="I38" s="47"/>
      <c r="J38" s="47"/>
      <c r="K38" s="47"/>
    </row>
    <row r="39" spans="2:11" x14ac:dyDescent="0.25">
      <c r="B39" s="77"/>
      <c r="C39" s="77"/>
      <c r="D39" s="77"/>
      <c r="E39" s="75"/>
      <c r="F39" s="75"/>
      <c r="G39" s="75"/>
      <c r="H39" s="75"/>
      <c r="I39" s="47"/>
      <c r="J39" s="47"/>
      <c r="K39" s="47"/>
    </row>
    <row r="40" spans="2:11" x14ac:dyDescent="0.25">
      <c r="B40" s="77"/>
      <c r="C40" s="77"/>
      <c r="D40" s="77"/>
      <c r="E40" s="75"/>
      <c r="F40" s="75"/>
      <c r="G40" s="75"/>
      <c r="H40" s="75"/>
      <c r="I40" s="47"/>
      <c r="J40" s="47"/>
      <c r="K40" s="47"/>
    </row>
    <row r="41" spans="2:11" x14ac:dyDescent="0.25">
      <c r="B41" s="77"/>
      <c r="C41" s="77"/>
      <c r="D41" s="77"/>
      <c r="E41" s="75"/>
      <c r="F41" s="75"/>
      <c r="G41" s="75"/>
      <c r="H41" s="75"/>
      <c r="I41" s="47"/>
      <c r="J41" s="47"/>
      <c r="K41" s="47"/>
    </row>
    <row r="42" spans="2:11" x14ac:dyDescent="0.25">
      <c r="B42" s="77"/>
      <c r="C42" s="77"/>
      <c r="D42" s="77"/>
      <c r="E42" s="75"/>
      <c r="F42" s="75"/>
      <c r="G42" s="75"/>
      <c r="H42" s="75"/>
      <c r="I42" s="47"/>
      <c r="J42" s="47"/>
      <c r="K42" s="47"/>
    </row>
    <row r="43" spans="2:11" x14ac:dyDescent="0.25">
      <c r="B43" s="77"/>
      <c r="C43" s="77"/>
      <c r="D43" s="77"/>
      <c r="E43" s="75"/>
      <c r="F43" s="75"/>
      <c r="G43" s="75"/>
      <c r="H43" s="75"/>
      <c r="I43" s="47"/>
      <c r="J43" s="47"/>
      <c r="K43" s="47"/>
    </row>
    <row r="44" spans="2:11" x14ac:dyDescent="0.25">
      <c r="B44" s="77"/>
      <c r="C44" s="77"/>
      <c r="D44" s="77"/>
      <c r="E44" s="75"/>
      <c r="F44" s="75"/>
      <c r="G44" s="75"/>
      <c r="H44" s="75"/>
      <c r="I44" s="47"/>
      <c r="J44" s="47"/>
      <c r="K44" s="47"/>
    </row>
    <row r="45" spans="2:11" x14ac:dyDescent="0.25">
      <c r="B45" s="77"/>
      <c r="C45" s="77"/>
      <c r="D45" s="77"/>
      <c r="E45" s="75"/>
      <c r="F45" s="75"/>
      <c r="G45" s="75"/>
      <c r="H45" s="75"/>
      <c r="I45" s="47"/>
      <c r="J45" s="47"/>
      <c r="K45" s="47"/>
    </row>
    <row r="46" spans="2:11" x14ac:dyDescent="0.25">
      <c r="B46" s="47"/>
      <c r="C46" s="72"/>
      <c r="D46" s="72"/>
      <c r="E46" s="47"/>
      <c r="F46" s="47"/>
      <c r="G46" s="47"/>
      <c r="H46" s="47"/>
      <c r="I46" s="47"/>
      <c r="J46" s="47"/>
      <c r="K46" s="47"/>
    </row>
  </sheetData>
  <mergeCells count="2">
    <mergeCell ref="B2:H2"/>
    <mergeCell ref="B19:H1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Osvětlení</vt:lpstr>
      <vt:lpstr>Osvětlení z dotazníku</vt:lpstr>
      <vt:lpstr>Otopná soustava</vt:lpstr>
      <vt:lpstr>Spotřebiče vody</vt:lpstr>
      <vt:lpstr>VZT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Jiří Mazáček</cp:lastModifiedBy>
  <dcterms:created xsi:type="dcterms:W3CDTF">2022-12-05T13:20:28Z</dcterms:created>
  <dcterms:modified xsi:type="dcterms:W3CDTF">2023-12-04T13:25:27Z</dcterms:modified>
</cp:coreProperties>
</file>